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P04\formatos\2023\"/>
    </mc:Choice>
  </mc:AlternateContent>
  <xr:revisionPtr revIDLastSave="0" documentId="8_{383E8118-BE9B-4B2A-A5A9-BB4CBB5A86D7}" xr6:coauthVersionLast="47" xr6:coauthVersionMax="47" xr10:uidLastSave="{00000000-0000-0000-0000-000000000000}"/>
  <bookViews>
    <workbookView xWindow="-120" yWindow="-120" windowWidth="20730" windowHeight="11160" xr2:uid="{EFE3632E-696A-41ED-8165-00DF04F66F1E}"/>
  </bookViews>
  <sheets>
    <sheet name="ETCA-II-0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Print_Area" localSheetId="0">'ETCA-II-01'!$A$1:$H$50</definedName>
    <definedName name="Ay_Asociaciones">#REF!</definedName>
    <definedName name="Ay_ConfCol">#REF!</definedName>
    <definedName name="Ay_DocProy">#REF!</definedName>
    <definedName name="Ay_EmitirDocto">#REF!</definedName>
    <definedName name="Ay_Funcionalidad">#REF!</definedName>
    <definedName name="Ay_Introduccion">#REF!</definedName>
    <definedName name="Ay_Parametros">#REF!</definedName>
    <definedName name="Ay_PorBenef">#REF!</definedName>
    <definedName name="Ay_PorCategorias">#REF!</definedName>
    <definedName name="Ay_PorCuentas">#REF!</definedName>
    <definedName name="Ay_PorDoc">#REF!</definedName>
    <definedName name="Ay_PorPago">#REF!</definedName>
    <definedName name="Ay_Restricciones">#REF!</definedName>
    <definedName name="Ay_Saldos">#REF!</definedName>
    <definedName name="Ay_UsoVistas">#REF!</definedName>
    <definedName name="Ay_Verificar">#REF!</definedName>
    <definedName name="_xlnm.Database" localSheetId="0">#REF!</definedName>
    <definedName name="_xlnm.Database">#REF!</definedName>
    <definedName name="camposBD">OFFSET([4]Definiciones!$D$1,0,0,COUNTA([4]Definiciones!$D$1:$D$65536),1)</definedName>
    <definedName name="CodigoCuentaBase">[4]Encabezado!#REF!</definedName>
    <definedName name="dd">#REF!</definedName>
    <definedName name="Documentos">OFFSET([4]Definiciones!$B$1,0,0,COUNTA([4]Definiciones!$B$1:$B$65536),1)</definedName>
    <definedName name="Funciones_Fechas_Periodos">[5]!Funciones_Fechas_Periodos</definedName>
    <definedName name="Funciones_Saldos">[5]!Funciones_Saldos</definedName>
    <definedName name="Funciones_Tablas">[5]!Funciones_Tablas</definedName>
    <definedName name="ppto">[6]Hoja2!$B$3:$M$95</definedName>
    <definedName name="qw">#REF!</definedName>
    <definedName name="SaldoInicialBase">[4]Encabezado!$Z$7</definedName>
    <definedName name="SaldoInicialBaseEnTransito">[4]Encabezado!$Z$8</definedName>
    <definedName name="TablaD">[7]Reglas!$A$4:$G$972</definedName>
    <definedName name="TipoDeposito">OFFSET([4]Definiciones!$G$1,0,0,COUNTA([4]Definiciones!$G$1:$G$65536),1)</definedName>
    <definedName name="_xlnm.Print_Titles" localSheetId="0">'ETCA-II-01'!$5:$7</definedName>
    <definedName name="XX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  <c r="A3" i="1"/>
  <c r="E9" i="1"/>
  <c r="H9" i="1"/>
  <c r="E10" i="1"/>
  <c r="H10" i="1"/>
  <c r="E11" i="1"/>
  <c r="E19" i="1" s="1"/>
  <c r="H11" i="1"/>
  <c r="E12" i="1"/>
  <c r="H12" i="1"/>
  <c r="E13" i="1"/>
  <c r="H13" i="1"/>
  <c r="E14" i="1"/>
  <c r="H14" i="1"/>
  <c r="E15" i="1"/>
  <c r="H15" i="1"/>
  <c r="E16" i="1"/>
  <c r="H16" i="1"/>
  <c r="E17" i="1"/>
  <c r="H17" i="1"/>
  <c r="E18" i="1"/>
  <c r="H18" i="1"/>
  <c r="C19" i="1"/>
  <c r="H20" i="1" s="1"/>
  <c r="D19" i="1"/>
  <c r="F19" i="1"/>
  <c r="G19" i="1"/>
  <c r="H19" i="1" s="1"/>
  <c r="C25" i="1"/>
  <c r="D25" i="1"/>
  <c r="D44" i="1" s="1"/>
  <c r="E25" i="1"/>
  <c r="F25" i="1"/>
  <c r="G25" i="1"/>
  <c r="G44" i="1" s="1"/>
  <c r="H45" i="1" s="1"/>
  <c r="E26" i="1"/>
  <c r="H26" i="1"/>
  <c r="E28" i="1"/>
  <c r="H28" i="1"/>
  <c r="H25" i="1" s="1"/>
  <c r="E29" i="1"/>
  <c r="H29" i="1"/>
  <c r="E30" i="1"/>
  <c r="H30" i="1"/>
  <c r="E31" i="1"/>
  <c r="H31" i="1"/>
  <c r="E32" i="1"/>
  <c r="H32" i="1"/>
  <c r="E33" i="1"/>
  <c r="H33" i="1"/>
  <c r="C35" i="1"/>
  <c r="D35" i="1"/>
  <c r="F35" i="1"/>
  <c r="G35" i="1"/>
  <c r="E36" i="1"/>
  <c r="E35" i="1" s="1"/>
  <c r="H36" i="1"/>
  <c r="E37" i="1"/>
  <c r="H37" i="1"/>
  <c r="E38" i="1"/>
  <c r="H38" i="1"/>
  <c r="E39" i="1"/>
  <c r="H39" i="1"/>
  <c r="H35" i="1" s="1"/>
  <c r="C41" i="1"/>
  <c r="D41" i="1"/>
  <c r="F41" i="1"/>
  <c r="G41" i="1"/>
  <c r="E42" i="1"/>
  <c r="E41" i="1" s="1"/>
  <c r="H42" i="1"/>
  <c r="H41" i="1" s="1"/>
  <c r="C44" i="1"/>
  <c r="F44" i="1"/>
  <c r="E44" i="1" l="1"/>
  <c r="H4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Claudia</author>
  </authors>
  <commentList>
    <comment ref="G20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 xml:space="preserve">Evaluación:
</t>
        </r>
        <r>
          <rPr>
            <sz val="9"/>
            <color indexed="81"/>
            <rFont val="Tahoma"/>
            <family val="2"/>
          </rPr>
          <t xml:space="preserve">Total Ingreso Recaudado Anual - Total Ingreso Estimado Anual
</t>
        </r>
      </text>
    </comment>
    <comment ref="G45" authorId="0" shapeId="0" xr:uid="{00000000-0006-0000-0D00-000002000000}">
      <text>
        <r>
          <rPr>
            <b/>
            <sz val="9"/>
            <color indexed="81"/>
            <rFont val="Tahoma"/>
            <family val="2"/>
          </rPr>
          <t>Evaluación:
Total Ingreso Recaudado Anual - Total Ingreso Estimado Anual</t>
        </r>
      </text>
    </comment>
  </commentList>
</comments>
</file>

<file path=xl/sharedStrings.xml><?xml version="1.0" encoding="utf-8"?>
<sst xmlns="http://schemas.openxmlformats.org/spreadsheetml/2006/main" count="65" uniqueCount="41">
  <si>
    <t>El importe reflejado siempre debe ser mayor a cero. Nunca en rojo.</t>
  </si>
  <si>
    <t>Los Ingresos Excedentes  se presentan para efectos de cumplimiento de la Ley de Ingresos del Estado y Ley de Contabilidad Gubernamental.</t>
  </si>
  <si>
    <r>
      <rPr>
        <b/>
        <vertAlign val="superscript"/>
        <sz val="9"/>
        <color theme="0" tint="-0.34998626667073579"/>
        <rFont val="Arial Narrow"/>
        <family val="2"/>
      </rPr>
      <t>3</t>
    </r>
    <r>
      <rPr>
        <sz val="9"/>
        <color theme="0" tint="-0.34998626667073579"/>
        <rFont val="Arial Narrow"/>
        <family val="2"/>
      </rPr>
      <t xml:space="preserve"> Se refiere a los ingresos propios obtenidos por los Poderes Legislativo y Judicial, los Organos Autónomos y las entidades de la administracion pública paraestataly paramunicipal, por sus actividades diversas no inherentes a su operación que general recursos y que no sean ingresos por venta de bienes o prestación de servicios, tales como donativos en efectivo, entre otros.</t>
    </r>
  </si>
  <si>
    <r>
      <rPr>
        <b/>
        <vertAlign val="superscript"/>
        <sz val="9"/>
        <color theme="0" tint="-0.34998626667073579"/>
        <rFont val="Arial Narrow"/>
        <family val="2"/>
      </rPr>
      <t>2</t>
    </r>
    <r>
      <rPr>
        <vertAlign val="superscript"/>
        <sz val="9"/>
        <color theme="0" tint="-0.34998626667073579"/>
        <rFont val="Arial Narrow"/>
        <family val="2"/>
      </rPr>
      <t xml:space="preserve"> </t>
    </r>
    <r>
      <rPr>
        <sz val="9"/>
        <color theme="0" tint="-0.34998626667073579"/>
        <rFont val="Arial Narrow"/>
        <family val="2"/>
      </rPr>
      <t>Incluye donativos en efectivo del Poder Ejecutivo, entre otros aprovechamientos.</t>
    </r>
  </si>
  <si>
    <r>
      <rPr>
        <b/>
        <vertAlign val="superscript"/>
        <sz val="9"/>
        <color theme="0" tint="-0.34998626667073579"/>
        <rFont val="Arial Narrow"/>
        <family val="2"/>
      </rPr>
      <t>1</t>
    </r>
    <r>
      <rPr>
        <b/>
        <sz val="9"/>
        <color theme="0" tint="-0.34998626667073579"/>
        <rFont val="Arial Narrow"/>
        <family val="2"/>
      </rPr>
      <t xml:space="preserve"> </t>
    </r>
    <r>
      <rPr>
        <sz val="9"/>
        <color theme="0" tint="-0.34998626667073579"/>
        <rFont val="Arial Narrow"/>
        <family val="2"/>
      </rPr>
      <t>Incluye interesesque generan las cuentas bancarias de los entes públicos en productos.</t>
    </r>
  </si>
  <si>
    <t xml:space="preserve">Ingresos Excedentes </t>
  </si>
  <si>
    <t>Total</t>
  </si>
  <si>
    <t>Ingresos Derivados de Financiamientos</t>
  </si>
  <si>
    <t>Ingresos  derivados de Financiamiento</t>
  </si>
  <si>
    <t xml:space="preserve">Transferencias, Asignaciones, Subsidios y Subvenciones, y Pensiones y Jubilaciones </t>
  </si>
  <si>
    <r>
      <t>Ingresos por ventas de Bienes, Prestación de Servicios y Otros Ingresos</t>
    </r>
    <r>
      <rPr>
        <vertAlign val="superscript"/>
        <sz val="10"/>
        <color theme="1"/>
        <rFont val="Arial Narrow"/>
        <family val="2"/>
      </rPr>
      <t>3</t>
    </r>
  </si>
  <si>
    <r>
      <t>Productos</t>
    </r>
    <r>
      <rPr>
        <vertAlign val="superscript"/>
        <sz val="10"/>
        <color theme="1"/>
        <rFont val="Arial Narrow"/>
        <family val="2"/>
      </rPr>
      <t>1</t>
    </r>
  </si>
  <si>
    <t>Cuotas y Aportaciones de Seguridad Social</t>
  </si>
  <si>
    <t>Ingresos De los Entes Públicos de los Poderes Legislativo y Judicial, de los Órganos Autonomos y del Sector Paraestatal o Paramunicipal, asi como de las Empresas Productivas del Estado</t>
  </si>
  <si>
    <t xml:space="preserve">Participaciones, Aportaciones, Convenios, Incentivos Derivados de la Colaboracción Fiscal y Fondos Distintos de Aportaciones </t>
  </si>
  <si>
    <t>Capital</t>
  </si>
  <si>
    <r>
      <t>Aprovechamientos</t>
    </r>
    <r>
      <rPr>
        <vertAlign val="superscript"/>
        <sz val="10"/>
        <color theme="1"/>
        <rFont val="Arial Narrow"/>
        <family val="2"/>
      </rPr>
      <t>2</t>
    </r>
  </si>
  <si>
    <t>Derechos</t>
  </si>
  <si>
    <t>Contribuciones de Mejoras</t>
  </si>
  <si>
    <t xml:space="preserve">Impuestos </t>
  </si>
  <si>
    <t xml:space="preserve">Ingresos del Poder Ejecutivo Federal o Estatal y de los Municipios </t>
  </si>
  <si>
    <t>(6= 5 - 1 )</t>
  </si>
  <si>
    <t>(5)</t>
  </si>
  <si>
    <t>(4)</t>
  </si>
  <si>
    <t>(3= 1 +2)</t>
  </si>
  <si>
    <t>(2)</t>
  </si>
  <si>
    <t>(1)</t>
  </si>
  <si>
    <t>Diferencia</t>
  </si>
  <si>
    <t xml:space="preserve">Recaudado </t>
  </si>
  <si>
    <t xml:space="preserve">Devengado </t>
  </si>
  <si>
    <t>Modificado</t>
  </si>
  <si>
    <t>Ampliaciones y Reducciones           (+ ó -)</t>
  </si>
  <si>
    <t>Estimado</t>
  </si>
  <si>
    <t>Ingreso</t>
  </si>
  <si>
    <t>Estado Analitico de Ingresos Por Fuente de Financiamiento</t>
  </si>
  <si>
    <t>Ingresos por Ventas de Bienes, Prestacion de Servicios y Otros Ingresos</t>
  </si>
  <si>
    <t>Aprovechamientos</t>
  </si>
  <si>
    <t>Productos</t>
  </si>
  <si>
    <t>Impuestos</t>
  </si>
  <si>
    <t>Rubros de  Ingresos</t>
  </si>
  <si>
    <t>Estado Analítico de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</si>
</sst>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sz val="11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2"/>
      <color theme="1"/>
      <name val="Arial Narrow"/>
      <family val="2"/>
    </font>
    <font>
      <b/>
      <sz val="9"/>
      <color theme="1"/>
      <name val="Arial Narrow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6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theme="0" tint="-0.34998626667073579"/>
      <name val="Arial Narrow"/>
      <family val="2"/>
    </font>
    <font>
      <sz val="9"/>
      <color theme="0" tint="-0.34998626667073579"/>
      <name val="Arial Narrow"/>
      <family val="2"/>
    </font>
    <font>
      <b/>
      <vertAlign val="superscript"/>
      <sz val="9"/>
      <color theme="0" tint="-0.34998626667073579"/>
      <name val="Arial Narrow"/>
      <family val="2"/>
    </font>
    <font>
      <b/>
      <sz val="10"/>
      <color theme="0" tint="-0.34998626667073579"/>
      <name val="Arial Narrow"/>
      <family val="2"/>
    </font>
    <font>
      <vertAlign val="superscript"/>
      <sz val="9"/>
      <color theme="0" tint="-0.34998626667073579"/>
      <name val="Arial Narrow"/>
      <family val="2"/>
    </font>
    <font>
      <b/>
      <sz val="9"/>
      <color theme="0" tint="-0.34998626667073579"/>
      <name val="Arial Narrow"/>
      <family val="2"/>
    </font>
    <font>
      <b/>
      <sz val="8"/>
      <color theme="1"/>
      <name val="Arial Narrow"/>
      <family val="2"/>
    </font>
    <font>
      <b/>
      <i/>
      <sz val="10"/>
      <color theme="1"/>
      <name val="Arial Narrow"/>
      <family val="2"/>
    </font>
    <font>
      <vertAlign val="superscript"/>
      <sz val="10"/>
      <color theme="1"/>
      <name val="Arial Narrow"/>
      <family val="2"/>
    </font>
    <font>
      <b/>
      <sz val="11"/>
      <color theme="1"/>
      <name val="Arial Narrow"/>
      <family val="2"/>
    </font>
    <font>
      <sz val="12"/>
      <color theme="1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5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top"/>
      <protection locked="0"/>
    </xf>
    <xf numFmtId="3" fontId="8" fillId="0" borderId="0" xfId="0" applyNumberFormat="1" applyFont="1" applyAlignment="1" applyProtection="1">
      <alignment vertical="center"/>
      <protection locked="0"/>
    </xf>
    <xf numFmtId="3" fontId="8" fillId="0" borderId="0" xfId="0" applyNumberFormat="1" applyFont="1" applyAlignment="1" applyProtection="1">
      <alignment horizontal="right" vertical="center" wrapText="1"/>
      <protection locked="0"/>
    </xf>
    <xf numFmtId="3" fontId="9" fillId="0" borderId="0" xfId="0" applyNumberFormat="1" applyFont="1" applyAlignment="1" applyProtection="1">
      <alignment horizontal="right" vertical="center" wrapText="1"/>
      <protection locked="0"/>
    </xf>
    <xf numFmtId="3" fontId="10" fillId="0" borderId="0" xfId="0" applyNumberFormat="1" applyFont="1" applyAlignment="1" applyProtection="1">
      <alignment horizontal="right" vertical="center" wrapText="1"/>
      <protection locked="0"/>
    </xf>
    <xf numFmtId="4" fontId="11" fillId="0" borderId="0" xfId="0" applyNumberFormat="1" applyFont="1" applyAlignment="1" applyProtection="1">
      <alignment horizontal="right" vertical="center" wrapText="1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4" fontId="14" fillId="0" borderId="0" xfId="0" applyNumberFormat="1" applyFont="1" applyAlignment="1" applyProtection="1">
      <alignment vertical="center"/>
      <protection locked="0"/>
    </xf>
    <xf numFmtId="4" fontId="14" fillId="0" borderId="0" xfId="0" applyNumberFormat="1" applyFont="1" applyAlignment="1" applyProtection="1">
      <alignment horizontal="right" vertical="center" wrapText="1"/>
      <protection locked="0"/>
    </xf>
    <xf numFmtId="0" fontId="14" fillId="0" borderId="0" xfId="0" applyFont="1" applyAlignment="1" applyProtection="1">
      <alignment horizontal="left" vertical="center"/>
      <protection locked="0"/>
    </xf>
    <xf numFmtId="4" fontId="8" fillId="0" borderId="0" xfId="0" applyNumberFormat="1" applyFont="1" applyAlignment="1" applyProtection="1">
      <alignment vertical="center"/>
      <protection locked="0"/>
    </xf>
    <xf numFmtId="4" fontId="12" fillId="0" borderId="0" xfId="0" applyNumberFormat="1" applyFont="1" applyAlignment="1" applyProtection="1">
      <alignment horizontal="right" vertical="center" wrapText="1"/>
      <protection locked="0"/>
    </xf>
    <xf numFmtId="4" fontId="9" fillId="0" borderId="0" xfId="0" applyNumberFormat="1" applyFont="1" applyAlignment="1" applyProtection="1">
      <alignment horizontal="right" vertical="center" wrapText="1"/>
      <protection locked="0"/>
    </xf>
    <xf numFmtId="4" fontId="8" fillId="0" borderId="1" xfId="0" applyNumberFormat="1" applyFont="1" applyBorder="1" applyAlignment="1" applyProtection="1">
      <alignment vertical="center"/>
      <protection locked="0"/>
    </xf>
    <xf numFmtId="4" fontId="8" fillId="0" borderId="2" xfId="0" applyNumberFormat="1" applyFont="1" applyBorder="1" applyAlignment="1" applyProtection="1">
      <alignment vertical="center"/>
      <protection locked="0"/>
    </xf>
    <xf numFmtId="4" fontId="7" fillId="0" borderId="3" xfId="0" applyNumberFormat="1" applyFont="1" applyBorder="1" applyAlignment="1" applyProtection="1">
      <alignment horizontal="right" vertical="center" wrapText="1"/>
      <protection locked="0"/>
    </xf>
    <xf numFmtId="4" fontId="11" fillId="0" borderId="4" xfId="0" applyNumberFormat="1" applyFont="1" applyBorder="1" applyAlignment="1" applyProtection="1">
      <alignment horizontal="right" vertical="center" wrapText="1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3" fontId="12" fillId="0" borderId="5" xfId="0" applyNumberFormat="1" applyFont="1" applyBorder="1" applyAlignment="1">
      <alignment horizontal="right" vertical="center" wrapText="1"/>
    </xf>
    <xf numFmtId="0" fontId="19" fillId="0" borderId="1" xfId="0" applyFont="1" applyBorder="1" applyAlignment="1" applyProtection="1">
      <alignment horizontal="center" vertical="center"/>
      <protection locked="0"/>
    </xf>
    <xf numFmtId="0" fontId="19" fillId="0" borderId="2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3" fontId="3" fillId="0" borderId="6" xfId="0" applyNumberFormat="1" applyFont="1" applyBorder="1" applyAlignment="1" applyProtection="1">
      <alignment horizontal="right" vertical="center"/>
      <protection locked="0"/>
    </xf>
    <xf numFmtId="3" fontId="3" fillId="0" borderId="5" xfId="0" applyNumberFormat="1" applyFont="1" applyBorder="1" applyAlignment="1" applyProtection="1">
      <alignment horizontal="right" vertical="center"/>
      <protection locked="0"/>
    </xf>
    <xf numFmtId="3" fontId="3" fillId="0" borderId="5" xfId="0" applyNumberFormat="1" applyFont="1" applyBorder="1" applyAlignment="1">
      <alignment horizontal="right" vertical="center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3" fontId="3" fillId="0" borderId="8" xfId="0" applyNumberFormat="1" applyFont="1" applyBorder="1" applyAlignment="1">
      <alignment horizontal="right" vertical="center"/>
    </xf>
    <xf numFmtId="3" fontId="3" fillId="0" borderId="9" xfId="0" applyNumberFormat="1" applyFont="1" applyBorder="1" applyAlignment="1" applyProtection="1">
      <alignment horizontal="right" vertical="center"/>
      <protection locked="0"/>
    </xf>
    <xf numFmtId="3" fontId="3" fillId="0" borderId="9" xfId="0" applyNumberFormat="1" applyFont="1" applyBorder="1" applyAlignment="1">
      <alignment horizontal="right" vertical="center"/>
    </xf>
    <xf numFmtId="0" fontId="3" fillId="0" borderId="9" xfId="0" applyFont="1" applyBorder="1" applyAlignment="1" applyProtection="1">
      <alignment horizontal="justify" vertical="center" wrapText="1"/>
      <protection locked="0"/>
    </xf>
    <xf numFmtId="0" fontId="12" fillId="0" borderId="10" xfId="0" applyFont="1" applyBorder="1" applyAlignment="1" applyProtection="1">
      <alignment horizontal="left" vertical="center"/>
      <protection locked="0"/>
    </xf>
    <xf numFmtId="3" fontId="20" fillId="0" borderId="9" xfId="0" applyNumberFormat="1" applyFont="1" applyBorder="1" applyAlignment="1">
      <alignment horizontal="right" vertical="center"/>
    </xf>
    <xf numFmtId="0" fontId="12" fillId="0" borderId="9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3" fontId="3" fillId="0" borderId="8" xfId="0" applyNumberFormat="1" applyFont="1" applyBorder="1" applyAlignment="1" applyProtection="1">
      <alignment horizontal="right" vertical="center" wrapText="1"/>
      <protection locked="0"/>
    </xf>
    <xf numFmtId="0" fontId="3" fillId="0" borderId="9" xfId="0" applyFont="1" applyBorder="1" applyAlignment="1" applyProtection="1">
      <alignment horizontal="left" vertical="justify"/>
      <protection locked="0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12" fillId="0" borderId="9" xfId="0" applyFont="1" applyBorder="1" applyAlignment="1" applyProtection="1">
      <alignment horizontal="left" vertical="center" wrapText="1"/>
      <protection locked="0"/>
    </xf>
    <xf numFmtId="0" fontId="12" fillId="0" borderId="10" xfId="0" applyFont="1" applyBorder="1" applyAlignment="1" applyProtection="1">
      <alignment horizontal="left" vertical="center" wrapText="1"/>
      <protection locked="0"/>
    </xf>
    <xf numFmtId="0" fontId="3" fillId="0" borderId="9" xfId="0" applyFont="1" applyBorder="1" applyAlignment="1" applyProtection="1">
      <alignment horizontal="left" vertical="center" wrapText="1" indent="1"/>
      <protection locked="0"/>
    </xf>
    <xf numFmtId="0" fontId="3" fillId="0" borderId="10" xfId="0" applyFont="1" applyBorder="1" applyAlignment="1" applyProtection="1">
      <alignment horizontal="left" vertical="center" wrapText="1" indent="1"/>
      <protection locked="0"/>
    </xf>
    <xf numFmtId="0" fontId="3" fillId="0" borderId="9" xfId="0" applyFont="1" applyBorder="1" applyAlignment="1" applyProtection="1">
      <alignment vertical="center" wrapText="1"/>
      <protection locked="0"/>
    </xf>
    <xf numFmtId="0" fontId="3" fillId="0" borderId="10" xfId="0" applyFont="1" applyBorder="1" applyAlignment="1" applyProtection="1">
      <alignment vertical="center" wrapText="1"/>
      <protection locked="0"/>
    </xf>
    <xf numFmtId="3" fontId="3" fillId="0" borderId="9" xfId="0" applyNumberFormat="1" applyFont="1" applyBorder="1" applyAlignment="1" applyProtection="1">
      <alignment horizontal="right" vertical="center" wrapText="1"/>
      <protection locked="0"/>
    </xf>
    <xf numFmtId="0" fontId="3" fillId="0" borderId="9" xfId="0" applyFont="1" applyBorder="1" applyAlignment="1" applyProtection="1">
      <alignment horizontal="left" vertical="center" indent="1"/>
      <protection locked="0"/>
    </xf>
    <xf numFmtId="0" fontId="3" fillId="0" borderId="10" xfId="0" applyFont="1" applyBorder="1" applyAlignment="1" applyProtection="1">
      <alignment horizontal="left" vertical="center" indent="1"/>
      <protection locked="0"/>
    </xf>
    <xf numFmtId="0" fontId="12" fillId="0" borderId="3" xfId="0" applyFont="1" applyBorder="1" applyAlignment="1" applyProtection="1">
      <alignment horizontal="left" vertical="center" wrapText="1"/>
      <protection locked="0"/>
    </xf>
    <xf numFmtId="0" fontId="12" fillId="0" borderId="11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49" fontId="12" fillId="0" borderId="6" xfId="0" applyNumberFormat="1" applyFont="1" applyBorder="1" applyAlignment="1" applyProtection="1">
      <alignment horizontal="center" vertical="center" wrapText="1"/>
      <protection locked="0"/>
    </xf>
    <xf numFmtId="49" fontId="12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2" fillId="2" borderId="12" xfId="0" applyFont="1" applyFill="1" applyBorder="1" applyAlignment="1" applyProtection="1">
      <alignment horizontal="center" vertical="center" wrapText="1"/>
      <protection locked="0"/>
    </xf>
    <xf numFmtId="0" fontId="12" fillId="0" borderId="12" xfId="0" applyFont="1" applyBorder="1" applyAlignment="1" applyProtection="1">
      <alignment horizontal="center" vertical="center" wrapText="1"/>
      <protection locked="0"/>
    </xf>
    <xf numFmtId="0" fontId="12" fillId="0" borderId="9" xfId="0" applyFont="1" applyBorder="1" applyAlignment="1" applyProtection="1">
      <alignment horizontal="center" vertical="center" wrapText="1"/>
      <protection locked="0"/>
    </xf>
    <xf numFmtId="0" fontId="12" fillId="0" borderId="10" xfId="0" applyFont="1" applyBorder="1" applyAlignment="1" applyProtection="1">
      <alignment horizontal="center" vertical="center" wrapText="1"/>
      <protection locked="0"/>
    </xf>
    <xf numFmtId="43" fontId="2" fillId="0" borderId="0" xfId="0" applyNumberFormat="1" applyFont="1" applyAlignment="1" applyProtection="1">
      <alignment horizontal="center" vertical="center"/>
      <protection locked="0"/>
    </xf>
    <xf numFmtId="0" fontId="12" fillId="0" borderId="13" xfId="0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22" fillId="0" borderId="14" xfId="0" applyFont="1" applyBorder="1" applyAlignment="1" applyProtection="1">
      <alignment horizontal="center" vertical="center"/>
      <protection locked="0"/>
    </xf>
    <xf numFmtId="0" fontId="2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12" fillId="0" borderId="11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vertical="center" wrapText="1"/>
      <protection locked="0"/>
    </xf>
    <xf numFmtId="43" fontId="12" fillId="0" borderId="0" xfId="1" applyFont="1" applyAlignment="1" applyProtection="1">
      <alignment vertical="center" wrapText="1"/>
      <protection locked="0"/>
    </xf>
    <xf numFmtId="43" fontId="8" fillId="0" borderId="0" xfId="1" applyFont="1" applyAlignment="1" applyProtection="1">
      <alignment vertical="center" wrapText="1"/>
      <protection locked="0"/>
    </xf>
    <xf numFmtId="164" fontId="12" fillId="0" borderId="0" xfId="1" applyNumberFormat="1" applyFont="1" applyAlignment="1" applyProtection="1">
      <alignment vertical="center" wrapText="1"/>
      <protection locked="0"/>
    </xf>
    <xf numFmtId="0" fontId="11" fillId="0" borderId="0" xfId="0" applyFont="1" applyAlignment="1" applyProtection="1">
      <alignment horizontal="justify"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8" fillId="0" borderId="2" xfId="0" applyFont="1" applyBorder="1" applyAlignment="1" applyProtection="1">
      <alignment vertical="center" wrapText="1"/>
      <protection locked="0"/>
    </xf>
    <xf numFmtId="43" fontId="10" fillId="0" borderId="4" xfId="1" applyFont="1" applyBorder="1" applyAlignment="1" applyProtection="1">
      <alignment horizontal="right" vertical="center" wrapText="1"/>
      <protection locked="0"/>
    </xf>
    <xf numFmtId="3" fontId="11" fillId="0" borderId="4" xfId="0" applyNumberFormat="1" applyFont="1" applyBorder="1" applyAlignment="1" applyProtection="1">
      <alignment horizontal="justify" vertical="center" wrapText="1"/>
      <protection locked="0"/>
    </xf>
    <xf numFmtId="0" fontId="2" fillId="0" borderId="0" xfId="0" applyFont="1" applyAlignment="1">
      <alignment vertical="center"/>
    </xf>
    <xf numFmtId="3" fontId="12" fillId="0" borderId="6" xfId="0" applyNumberFormat="1" applyFont="1" applyBorder="1" applyAlignment="1">
      <alignment horizontal="right" vertical="center" wrapText="1"/>
    </xf>
    <xf numFmtId="4" fontId="12" fillId="0" borderId="6" xfId="0" applyNumberFormat="1" applyFont="1" applyBorder="1" applyAlignment="1">
      <alignment horizontal="right" vertical="center" wrapText="1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right" vertical="center" wrapText="1"/>
    </xf>
    <xf numFmtId="3" fontId="3" fillId="0" borderId="6" xfId="0" applyNumberFormat="1" applyFont="1" applyBorder="1" applyAlignment="1" applyProtection="1">
      <alignment horizontal="right" vertical="center" wrapText="1"/>
      <protection locked="0"/>
    </xf>
    <xf numFmtId="0" fontId="3" fillId="0" borderId="17" xfId="0" applyFont="1" applyBorder="1" applyAlignment="1" applyProtection="1">
      <alignment horizontal="justify" vertical="center" wrapText="1"/>
      <protection locked="0"/>
    </xf>
    <xf numFmtId="0" fontId="3" fillId="0" borderId="7" xfId="0" applyFont="1" applyBorder="1" applyAlignment="1" applyProtection="1">
      <alignment horizontal="justify" vertical="center" wrapText="1"/>
      <protection locked="0"/>
    </xf>
    <xf numFmtId="4" fontId="2" fillId="0" borderId="0" xfId="0" applyNumberFormat="1" applyFont="1" applyAlignment="1" applyProtection="1">
      <alignment vertical="center"/>
      <protection locked="0"/>
    </xf>
    <xf numFmtId="3" fontId="3" fillId="0" borderId="8" xfId="0" applyNumberFormat="1" applyFont="1" applyBorder="1" applyAlignment="1">
      <alignment horizontal="right" vertical="center" wrapText="1"/>
    </xf>
    <xf numFmtId="0" fontId="3" fillId="0" borderId="0" xfId="0" applyFont="1" applyAlignment="1" applyProtection="1">
      <alignment horizontal="justify" vertical="center" wrapText="1"/>
      <protection locked="0"/>
    </xf>
    <xf numFmtId="0" fontId="3" fillId="0" borderId="10" xfId="0" applyFont="1" applyBorder="1" applyAlignment="1" applyProtection="1">
      <alignment horizontal="justify" vertical="center" wrapText="1"/>
      <protection locked="0"/>
    </xf>
    <xf numFmtId="4" fontId="12" fillId="0" borderId="8" xfId="0" applyNumberFormat="1" applyFont="1" applyBorder="1" applyAlignment="1">
      <alignment horizontal="right" vertical="center" wrapText="1"/>
    </xf>
    <xf numFmtId="4" fontId="12" fillId="0" borderId="8" xfId="0" applyNumberFormat="1" applyFont="1" applyBorder="1" applyAlignment="1" applyProtection="1">
      <alignment horizontal="right" vertical="center" wrapText="1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0" fontId="12" fillId="0" borderId="18" xfId="0" applyFont="1" applyBorder="1" applyAlignment="1" applyProtection="1">
      <alignment horizontal="center" vertical="center"/>
      <protection locked="0"/>
    </xf>
    <xf numFmtId="0" fontId="12" fillId="0" borderId="19" xfId="0" applyFont="1" applyBorder="1" applyAlignment="1" applyProtection="1">
      <alignment horizontal="center" vertical="center"/>
      <protection locked="0"/>
    </xf>
    <xf numFmtId="0" fontId="12" fillId="0" borderId="20" xfId="0" applyFont="1" applyBorder="1" applyAlignment="1" applyProtection="1">
      <alignment horizontal="center" vertical="center"/>
      <protection locked="0"/>
    </xf>
    <xf numFmtId="0" fontId="12" fillId="0" borderId="21" xfId="0" applyFont="1" applyBorder="1" applyAlignment="1" applyProtection="1">
      <alignment horizontal="center" vertical="center"/>
      <protection locked="0"/>
    </xf>
    <xf numFmtId="0" fontId="12" fillId="0" borderId="22" xfId="0" applyFont="1" applyBorder="1" applyAlignment="1" applyProtection="1">
      <alignment horizontal="center" vertical="center"/>
      <protection locked="0"/>
    </xf>
    <xf numFmtId="0" fontId="12" fillId="0" borderId="23" xfId="0" applyFont="1" applyBorder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right" vertical="top"/>
      <protection locked="0"/>
    </xf>
    <xf numFmtId="0" fontId="22" fillId="0" borderId="17" xfId="0" applyFont="1" applyBorder="1" applyAlignment="1" applyProtection="1">
      <alignment vertical="center" wrapText="1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vertical="center"/>
      <protection locked="0"/>
    </xf>
    <xf numFmtId="0" fontId="23" fillId="0" borderId="0" xfId="0" applyFont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142875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8E5C7DB9-28B1-443C-878E-417DA3A08184}"/>
            </a:ext>
          </a:extLst>
        </xdr:cNvPr>
        <xdr:cNvSpPr txBox="1"/>
      </xdr:nvSpPr>
      <xdr:spPr>
        <a:xfrm>
          <a:off x="0" y="523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2</xdr:row>
      <xdr:rowOff>142875</xdr:rowOff>
    </xdr:from>
    <xdr:ext cx="184731" cy="264560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3022B930-2039-4390-87B4-F5F090863FE1}"/>
            </a:ext>
          </a:extLst>
        </xdr:cNvPr>
        <xdr:cNvSpPr txBox="1"/>
      </xdr:nvSpPr>
      <xdr:spPr>
        <a:xfrm>
          <a:off x="0" y="523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2</xdr:row>
      <xdr:rowOff>142875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5CE99FBC-EDC7-4010-A2CA-5FA14BE4A446}"/>
            </a:ext>
          </a:extLst>
        </xdr:cNvPr>
        <xdr:cNvSpPr txBox="1"/>
      </xdr:nvSpPr>
      <xdr:spPr>
        <a:xfrm>
          <a:off x="752475" y="523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2</xdr:row>
      <xdr:rowOff>142875</xdr:rowOff>
    </xdr:from>
    <xdr:ext cx="184731" cy="264560"/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id="{D32792A9-8CAC-4AE7-B0BA-7DBD1EDFB448}"/>
            </a:ext>
          </a:extLst>
        </xdr:cNvPr>
        <xdr:cNvSpPr txBox="1"/>
      </xdr:nvSpPr>
      <xdr:spPr>
        <a:xfrm>
          <a:off x="752475" y="523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7</xdr:col>
      <xdr:colOff>0</xdr:colOff>
      <xdr:row>2</xdr:row>
      <xdr:rowOff>142875</xdr:rowOff>
    </xdr:from>
    <xdr:ext cx="184731" cy="264560"/>
    <xdr:sp macro="" textlink="">
      <xdr:nvSpPr>
        <xdr:cNvPr id="6" name="4 CuadroTexto">
          <a:extLst>
            <a:ext uri="{FF2B5EF4-FFF2-40B4-BE49-F238E27FC236}">
              <a16:creationId xmlns:a16="http://schemas.microsoft.com/office/drawing/2014/main" id="{54FA96EA-F839-4546-9231-D07492A20AB6}"/>
            </a:ext>
          </a:extLst>
        </xdr:cNvPr>
        <xdr:cNvSpPr txBox="1"/>
      </xdr:nvSpPr>
      <xdr:spPr>
        <a:xfrm>
          <a:off x="5267325" y="523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>
    <xdr:from>
      <xdr:col>3</xdr:col>
      <xdr:colOff>243568</xdr:colOff>
      <xdr:row>44</xdr:row>
      <xdr:rowOff>28575</xdr:rowOff>
    </xdr:from>
    <xdr:to>
      <xdr:col>6</xdr:col>
      <xdr:colOff>341548</xdr:colOff>
      <xdr:row>48</xdr:row>
      <xdr:rowOff>106136</xdr:rowOff>
    </xdr:to>
    <xdr:sp macro="" textlink="">
      <xdr:nvSpPr>
        <xdr:cNvPr id="7" name="4 CuadroTexto">
          <a:extLst>
            <a:ext uri="{FF2B5EF4-FFF2-40B4-BE49-F238E27FC236}">
              <a16:creationId xmlns:a16="http://schemas.microsoft.com/office/drawing/2014/main" id="{82F15327-8518-4FC5-9606-D44DF472B6B2}"/>
            </a:ext>
          </a:extLst>
        </xdr:cNvPr>
        <xdr:cNvSpPr txBox="1"/>
      </xdr:nvSpPr>
      <xdr:spPr>
        <a:xfrm>
          <a:off x="2500993" y="8410575"/>
          <a:ext cx="2355405" cy="83956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====================================================================   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a:t>
          </a:r>
          <a:r>
            <a:rPr kumimoji="0" lang="es-MX" sz="9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C.P. REBECA I. LAGUNA FIGUEROA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                     </a:t>
          </a: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DIRECTORA GENERAL DE ADMINISTRACION Y FINANZAS </a:t>
          </a:r>
        </a:p>
      </xdr:txBody>
    </xdr:sp>
    <xdr:clientData/>
  </xdr:twoCellAnchor>
  <xdr:oneCellAnchor>
    <xdr:from>
      <xdr:col>0</xdr:col>
      <xdr:colOff>0</xdr:colOff>
      <xdr:row>44</xdr:row>
      <xdr:rowOff>122463</xdr:rowOff>
    </xdr:from>
    <xdr:ext cx="2823483" cy="877661"/>
    <xdr:sp macro="" textlink="">
      <xdr:nvSpPr>
        <xdr:cNvPr id="8" name="CuadroTexto 5">
          <a:extLst>
            <a:ext uri="{FF2B5EF4-FFF2-40B4-BE49-F238E27FC236}">
              <a16:creationId xmlns:a16="http://schemas.microsoft.com/office/drawing/2014/main" id="{2E070BBD-0AAB-4E9D-8A4F-9562C466C72B}"/>
            </a:ext>
          </a:extLst>
        </xdr:cNvPr>
        <xdr:cNvSpPr txBox="1"/>
      </xdr:nvSpPr>
      <xdr:spPr>
        <a:xfrm>
          <a:off x="0" y="8504463"/>
          <a:ext cx="2823483" cy="87766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ctr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LIC. ISMAEL NORZAGARAY MICHEL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DIRECTOR ADMINISTRATIVO </a:t>
          </a:r>
          <a:endParaRPr kumimoji="0" lang="es-ES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CAP04\formatos\2023\2334formato3.xlsx" TargetMode="External"/><Relationship Id="rId1" Type="http://schemas.openxmlformats.org/officeDocument/2006/relationships/externalLinkPath" Target="2334formato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CAP04\formatos\2023\2334formato1.xlsx" TargetMode="External"/><Relationship Id="rId1" Type="http://schemas.openxmlformats.org/officeDocument/2006/relationships/externalLinkPath" Target="2334formato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aleria.lugo\Downloads\CTA%20PUBLICA%20CEA%203T%202023\CTA%20PUBLICA%20CEA%203T%202023\CEA%20formatos-etcas-informe-3er%20Trimestre%202023%20(1).xlsx" TargetMode="External"/><Relationship Id="rId1" Type="http://schemas.openxmlformats.org/officeDocument/2006/relationships/externalLinkPath" Target="file:///C:\Users\valeria.lugo\Downloads\CTA%20PUBLICA%20CEA%203T%202023\CTA%20PUBLICA%20CEA%203T%202023\CEA%20formatos-etcas-informe-3er%20Trimestre%202023%20(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lfredo.lara.CEASONORA\Desktop\AAAAAAAAAA%20A&#209;O%202014\0002%20C.P.%20JUDITH%20NAVARRO\001%20ESTADOS%20FINANCIEROS%20MENSUAL%20F%20ETCA%202016\FlujoEfectivo%20FEBRERO%20DEL%20201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lfredo.lara.CEASONORA\Desktop\AAAAAAAAAA%20A&#209;O%202014%20AL%202018\0000000000%20C.P.%20MARIO%20ALBERTO%20MERINO%20DIAZ\FOOSSI%20RELACION%20DE%20FACTURAS%20AL%2015MAYO20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merica%20Encinas\AppData\Roaming\Microsoft\Excel\PT%20Gastos%20x%20partida%20pptal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gla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TCA-I-03"/>
    </sheetNames>
    <sheetDataSet>
      <sheetData sheetId="0">
        <row r="3">
          <cell r="A3" t="str">
            <v>Del 01 de Enero al 30 de Septiembre de 2023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TCA-I-01"/>
    </sheetNames>
    <sheetDataSet>
      <sheetData sheetId="0">
        <row r="1">
          <cell r="A1" t="str">
            <v>Comision Estatal del Agua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sta  FORMATOS  "/>
      <sheetName val="ETCA-II-02"/>
      <sheetName val="ETCA-II-03"/>
      <sheetName val="ETCA-II-04"/>
      <sheetName val="ETCA-II-05"/>
      <sheetName val="ETCA-II-06"/>
      <sheetName val="ETCA-II-07"/>
      <sheetName val="ETCA-II-08"/>
      <sheetName val="ETCA-II-09"/>
      <sheetName val="ETCA-II-10"/>
      <sheetName val="ETCA-II-11"/>
      <sheetName val="ETCA-II-12"/>
      <sheetName val="ETCA-II-13"/>
      <sheetName val="ETCA-II-14"/>
      <sheetName val="ETCA-II-15"/>
      <sheetName val="ETCA-II-16"/>
      <sheetName val="ETCA-II-17"/>
      <sheetName val="ETCA-III-01"/>
      <sheetName val="ETCA-III-03"/>
      <sheetName val="ETCA-III-04"/>
      <sheetName val="ETCA-III-05"/>
      <sheetName val="ETCA-IV-01"/>
      <sheetName val="ETCA-IV-02"/>
      <sheetName val="ETCA-IV-03"/>
      <sheetName val="ETCA-IV-04"/>
      <sheetName val="ETCA-IV-06 "/>
      <sheetName val="ANEXO A"/>
      <sheetName val="ANEXO MIR "/>
      <sheetName val="ANEXO C SEP 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cabezado"/>
      <sheetName val="Hoja18 (2)"/>
      <sheetName val="traspaso egre"/>
      <sheetName val="otras"/>
      <sheetName val="inversion egre"/>
      <sheetName val="f fijo"/>
      <sheetName val="6000"/>
      <sheetName val="3000"/>
      <sheetName val="2000"/>
      <sheetName val="1000"/>
      <sheetName val="egresos"/>
      <sheetName val="venta"/>
      <sheetName val="traspaso"/>
      <sheetName val="transf"/>
      <sheetName val="otros"/>
      <sheetName val="inversion"/>
      <sheetName val="GXC"/>
      <sheetName val="ingresos"/>
      <sheetName val="origen y aplic"/>
      <sheetName val="Parámetros"/>
      <sheetName val="Datos"/>
      <sheetName val="Por Posibilidad de Pago"/>
      <sheetName val="Por Beneficiario-Pagador"/>
      <sheetName val="Por Categorias"/>
      <sheetName val="Por Cuentas"/>
      <sheetName val="Por Documentos"/>
      <sheetName val="Emitir Documentos"/>
      <sheetName val="Cambios a Aplicar"/>
      <sheetName val="Ayuda Flujo de Efectivo"/>
      <sheetName val="Definiciones"/>
      <sheetName val="Nuevo Documento"/>
      <sheetName val="Validaciones"/>
      <sheetName val="Hoja18"/>
    </sheetNames>
    <sheetDataSet>
      <sheetData sheetId="0">
        <row r="7">
          <cell r="Z7">
            <v>-32783.42</v>
          </cell>
        </row>
        <row r="8">
          <cell r="Z8">
            <v>60134291.460000001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1">
          <cell r="D1" t="str">
            <v>Ignorar</v>
          </cell>
          <cell r="G1" t="str">
            <v>Ninguno</v>
          </cell>
        </row>
        <row r="2">
          <cell r="D2" t="str">
            <v>Tipo Documento</v>
          </cell>
          <cell r="G2" t="str">
            <v>Efectivo</v>
          </cell>
        </row>
        <row r="3">
          <cell r="D3" t="str">
            <v>Fecha</v>
          </cell>
          <cell r="G3" t="str">
            <v>Mismo banco misma plaza</v>
          </cell>
        </row>
        <row r="4">
          <cell r="D4" t="str">
            <v>Código</v>
          </cell>
          <cell r="G4" t="str">
            <v>Mismo banco fuera de plaza</v>
          </cell>
        </row>
        <row r="5">
          <cell r="D5" t="str">
            <v>Nombre</v>
          </cell>
          <cell r="G5" t="str">
            <v>Otros bancos misma plaza</v>
          </cell>
        </row>
        <row r="6">
          <cell r="D6" t="str">
            <v>Proyectado</v>
          </cell>
          <cell r="G6" t="str">
            <v>Otros bancos fuera de plaza</v>
          </cell>
        </row>
        <row r="7">
          <cell r="D7" t="str">
            <v>Importe</v>
          </cell>
        </row>
        <row r="8">
          <cell r="D8" t="str">
            <v>Referencia</v>
          </cell>
        </row>
        <row r="9">
          <cell r="D9" t="str">
            <v>Concepto</v>
          </cell>
        </row>
        <row r="10">
          <cell r="D10" t="str">
            <v>Tipo Depósito</v>
          </cell>
        </row>
        <row r="11">
          <cell r="D11" t="str">
            <v>Número</v>
          </cell>
        </row>
      </sheetData>
      <sheetData sheetId="30" refreshError="1"/>
      <sheetData sheetId="31" refreshError="1"/>
      <sheetData sheetId="3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5MAYO2018"/>
      <sheetName val="FOOSSI RELACION DE FACTURAS AL "/>
    </sheetNames>
    <definedNames>
      <definedName name="Funciones_Fechas_Periodos"/>
      <definedName name="Funciones_Saldos"/>
      <definedName name="Funciones_Tablas"/>
    </defined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Hoja3"/>
      <sheetName val="ETCA-II-01"/>
    </sheetNames>
    <sheetDataSet>
      <sheetData sheetId="0"/>
      <sheetData sheetId="1">
        <row r="3">
          <cell r="B3" t="str">
            <v xml:space="preserve"> PARTIDA PRESUPUESTAL</v>
          </cell>
          <cell r="C3" t="str">
            <v>DESCRIPCION</v>
          </cell>
          <cell r="D3" t="str">
            <v>PRESUPUESTO AUTORIZADO</v>
          </cell>
          <cell r="E3">
            <v>0</v>
          </cell>
          <cell r="F3">
            <v>0</v>
          </cell>
          <cell r="G3">
            <v>0</v>
          </cell>
          <cell r="H3" t="str">
            <v>COMPROMETIDO</v>
          </cell>
          <cell r="I3" t="str">
            <v>DEVENGADO</v>
          </cell>
          <cell r="J3" t="str">
            <v>EJERCIDO</v>
          </cell>
          <cell r="K3" t="str">
            <v>PAGADO</v>
          </cell>
          <cell r="L3" t="str">
            <v>DISPONIBLE P Comprometer</v>
          </cell>
          <cell r="M3" t="str">
            <v>CREDITO DISPONIBLE</v>
          </cell>
        </row>
        <row r="4">
          <cell r="B4">
            <v>0</v>
          </cell>
          <cell r="C4">
            <v>0</v>
          </cell>
          <cell r="D4" t="str">
            <v>APROBADO</v>
          </cell>
          <cell r="E4" t="str">
            <v>AMPLIACIONES</v>
          </cell>
          <cell r="F4" t="str">
            <v>DEDUCCIONES</v>
          </cell>
          <cell r="G4" t="str">
            <v>MODIFICADO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B5">
            <v>1000</v>
          </cell>
          <cell r="C5" t="str">
            <v>SERVICIOS PERSONALES</v>
          </cell>
          <cell r="D5">
            <v>21474408.129999995</v>
          </cell>
          <cell r="E5">
            <v>0</v>
          </cell>
          <cell r="F5">
            <v>0</v>
          </cell>
          <cell r="G5">
            <v>21474408.129999995</v>
          </cell>
          <cell r="H5">
            <v>20532256.680000003</v>
          </cell>
          <cell r="I5">
            <v>20532256.680000003</v>
          </cell>
          <cell r="J5">
            <v>20532256.680000003</v>
          </cell>
          <cell r="K5">
            <v>20532256.680000003</v>
          </cell>
          <cell r="L5">
            <v>942151.45000000019</v>
          </cell>
          <cell r="M5">
            <v>942151.45000000019</v>
          </cell>
        </row>
        <row r="6">
          <cell r="B6" t="str">
            <v>11301</v>
          </cell>
          <cell r="C6" t="str">
            <v>Sueldos</v>
          </cell>
          <cell r="D6">
            <v>5444965.6600000001</v>
          </cell>
          <cell r="E6">
            <v>0</v>
          </cell>
          <cell r="F6">
            <v>0</v>
          </cell>
          <cell r="G6">
            <v>5444965.6600000001</v>
          </cell>
          <cell r="H6">
            <v>5349218.26</v>
          </cell>
          <cell r="I6">
            <v>5349218.26</v>
          </cell>
          <cell r="J6">
            <v>5349218.26</v>
          </cell>
          <cell r="K6">
            <v>5349218.26</v>
          </cell>
          <cell r="L6">
            <v>95747.400000000373</v>
          </cell>
          <cell r="M6">
            <v>95747.400000000373</v>
          </cell>
        </row>
        <row r="7">
          <cell r="B7" t="str">
            <v>11303</v>
          </cell>
          <cell r="C7" t="str">
            <v>Remuneraciones Diversas</v>
          </cell>
          <cell r="D7">
            <v>1804239.54</v>
          </cell>
          <cell r="E7">
            <v>0</v>
          </cell>
          <cell r="F7">
            <v>0</v>
          </cell>
          <cell r="G7">
            <v>1804239.54</v>
          </cell>
          <cell r="H7">
            <v>1718192.7000000007</v>
          </cell>
          <cell r="I7">
            <v>1718192.7000000007</v>
          </cell>
          <cell r="J7">
            <v>1718192.7000000007</v>
          </cell>
          <cell r="K7">
            <v>1718192.7000000007</v>
          </cell>
          <cell r="L7">
            <v>86046.839999999385</v>
          </cell>
          <cell r="M7">
            <v>86046.839999999385</v>
          </cell>
        </row>
        <row r="8">
          <cell r="B8" t="str">
            <v>11305</v>
          </cell>
          <cell r="C8" t="str">
            <v>Compensaciones por Riesgos Profesionales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B9" t="str">
            <v>11306</v>
          </cell>
          <cell r="C9" t="str">
            <v>Riesgo Laboral</v>
          </cell>
          <cell r="D9">
            <v>4423021.57</v>
          </cell>
          <cell r="E9">
            <v>0</v>
          </cell>
          <cell r="F9">
            <v>0</v>
          </cell>
          <cell r="G9">
            <v>4423021.57</v>
          </cell>
          <cell r="H9">
            <v>5656271.3399999999</v>
          </cell>
          <cell r="I9">
            <v>5656271.3399999999</v>
          </cell>
          <cell r="J9">
            <v>5656271.3399999999</v>
          </cell>
          <cell r="K9">
            <v>5656271.3399999999</v>
          </cell>
          <cell r="L9">
            <v>-1233249.7699999996</v>
          </cell>
          <cell r="M9">
            <v>-1233249.7699999996</v>
          </cell>
        </row>
        <row r="10">
          <cell r="B10" t="str">
            <v>11307</v>
          </cell>
          <cell r="C10" t="str">
            <v>Ayuda Para Habitación</v>
          </cell>
          <cell r="D10">
            <v>1125296.6499999999</v>
          </cell>
          <cell r="E10">
            <v>0</v>
          </cell>
          <cell r="F10">
            <v>0</v>
          </cell>
          <cell r="G10">
            <v>1125296.6499999999</v>
          </cell>
          <cell r="H10">
            <v>1013033.58</v>
          </cell>
          <cell r="I10">
            <v>1013033.58</v>
          </cell>
          <cell r="J10">
            <v>1013033.58</v>
          </cell>
          <cell r="K10">
            <v>1013033.58</v>
          </cell>
          <cell r="L10">
            <v>112263.06999999995</v>
          </cell>
          <cell r="M10">
            <v>112263.06999999995</v>
          </cell>
        </row>
        <row r="11">
          <cell r="B11" t="str">
            <v>11310</v>
          </cell>
          <cell r="C11" t="str">
            <v>Ayuda Energía Electrica</v>
          </cell>
          <cell r="D11">
            <v>750198.79</v>
          </cell>
          <cell r="E11">
            <v>0</v>
          </cell>
          <cell r="F11">
            <v>0</v>
          </cell>
          <cell r="G11">
            <v>750198.79</v>
          </cell>
          <cell r="H11">
            <v>675356.80999999994</v>
          </cell>
          <cell r="I11">
            <v>675356.80999999994</v>
          </cell>
          <cell r="J11">
            <v>675356.80999999994</v>
          </cell>
          <cell r="K11">
            <v>675356.80999999994</v>
          </cell>
          <cell r="L11">
            <v>74841.980000000098</v>
          </cell>
          <cell r="M11">
            <v>74841.980000000098</v>
          </cell>
        </row>
        <row r="12">
          <cell r="B12" t="str">
            <v>13101</v>
          </cell>
          <cell r="C12" t="str">
            <v>Primas y Acred por Años de Servicio Eftvo Prestado</v>
          </cell>
          <cell r="D12">
            <v>175274.27</v>
          </cell>
          <cell r="E12">
            <v>0</v>
          </cell>
          <cell r="F12">
            <v>0</v>
          </cell>
          <cell r="G12">
            <v>175274.27</v>
          </cell>
          <cell r="H12">
            <v>55039.150000000009</v>
          </cell>
          <cell r="I12">
            <v>55039.150000000009</v>
          </cell>
          <cell r="J12">
            <v>55039.150000000009</v>
          </cell>
          <cell r="K12">
            <v>55039.150000000009</v>
          </cell>
          <cell r="L12">
            <v>120235.11999999998</v>
          </cell>
          <cell r="M12">
            <v>120235.11999999998</v>
          </cell>
        </row>
        <row r="13">
          <cell r="B13" t="str">
            <v>13201</v>
          </cell>
          <cell r="C13" t="str">
            <v>Prima Vacacional</v>
          </cell>
          <cell r="D13">
            <v>589735.42000000004</v>
          </cell>
          <cell r="E13">
            <v>0</v>
          </cell>
          <cell r="F13">
            <v>0</v>
          </cell>
          <cell r="G13">
            <v>589735.42000000004</v>
          </cell>
          <cell r="H13">
            <v>95431.53</v>
          </cell>
          <cell r="I13">
            <v>95431.53</v>
          </cell>
          <cell r="J13">
            <v>95431.53</v>
          </cell>
          <cell r="K13">
            <v>95431.53</v>
          </cell>
          <cell r="L13">
            <v>494303.89</v>
          </cell>
          <cell r="M13">
            <v>494303.89</v>
          </cell>
        </row>
        <row r="14">
          <cell r="B14" t="str">
            <v>13202</v>
          </cell>
          <cell r="C14" t="str">
            <v>Gratificaciones por Fin de Año</v>
          </cell>
          <cell r="D14">
            <v>1360110.87</v>
          </cell>
          <cell r="E14">
            <v>0</v>
          </cell>
          <cell r="F14">
            <v>0</v>
          </cell>
          <cell r="G14">
            <v>1360110.87</v>
          </cell>
          <cell r="H14">
            <v>200040.58000000002</v>
          </cell>
          <cell r="I14">
            <v>200040.58000000002</v>
          </cell>
          <cell r="J14">
            <v>200040.58000000002</v>
          </cell>
          <cell r="K14">
            <v>200040.58000000002</v>
          </cell>
          <cell r="L14">
            <v>1160070.29</v>
          </cell>
          <cell r="M14">
            <v>1160070.29</v>
          </cell>
        </row>
        <row r="15">
          <cell r="B15" t="str">
            <v>13203</v>
          </cell>
          <cell r="C15" t="str">
            <v>Compensaciones por Ajuste de Calendario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B16" t="str">
            <v>13204</v>
          </cell>
          <cell r="C16" t="str">
            <v>Compensacion por Bono Navideño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B17" t="str">
            <v>13403</v>
          </cell>
          <cell r="C17" t="str">
            <v>Estimulos al Personal de Confianza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 t="str">
            <v>14101</v>
          </cell>
          <cell r="C18" t="str">
            <v>Cuotas por Servicio Medico del Isssteson</v>
          </cell>
          <cell r="D18">
            <v>902295.22</v>
          </cell>
          <cell r="E18">
            <v>0</v>
          </cell>
          <cell r="F18">
            <v>0</v>
          </cell>
          <cell r="G18">
            <v>902295.22</v>
          </cell>
          <cell r="H18">
            <v>962407.8</v>
          </cell>
          <cell r="I18">
            <v>962407.8</v>
          </cell>
          <cell r="J18">
            <v>962407.8</v>
          </cell>
          <cell r="K18">
            <v>962407.8</v>
          </cell>
          <cell r="L18">
            <v>-60112.580000000075</v>
          </cell>
          <cell r="M18">
            <v>-60112.580000000075</v>
          </cell>
        </row>
        <row r="19">
          <cell r="B19" t="str">
            <v>14102</v>
          </cell>
          <cell r="C19" t="str">
            <v>Cuotas por Seguro de Vida Isssteson</v>
          </cell>
          <cell r="D19">
            <v>95.76</v>
          </cell>
          <cell r="E19">
            <v>0</v>
          </cell>
          <cell r="F19">
            <v>0</v>
          </cell>
          <cell r="G19">
            <v>95.76</v>
          </cell>
          <cell r="H19">
            <v>93.499999999999986</v>
          </cell>
          <cell r="I19">
            <v>93.499999999999986</v>
          </cell>
          <cell r="J19">
            <v>93.499999999999986</v>
          </cell>
          <cell r="K19">
            <v>93.499999999999986</v>
          </cell>
          <cell r="L19">
            <v>2.2600000000000193</v>
          </cell>
          <cell r="M19">
            <v>2.2600000000000193</v>
          </cell>
        </row>
        <row r="20">
          <cell r="B20" t="str">
            <v>14103</v>
          </cell>
          <cell r="C20" t="str">
            <v>Cuotas por Seguro de Retiro al Isssteson</v>
          </cell>
          <cell r="D20">
            <v>1486.84</v>
          </cell>
          <cell r="E20">
            <v>0</v>
          </cell>
          <cell r="F20">
            <v>0</v>
          </cell>
          <cell r="G20">
            <v>1486.84</v>
          </cell>
          <cell r="H20">
            <v>1436.96</v>
          </cell>
          <cell r="I20">
            <v>1436.96</v>
          </cell>
          <cell r="J20">
            <v>1436.96</v>
          </cell>
          <cell r="K20">
            <v>1436.96</v>
          </cell>
          <cell r="L20">
            <v>49.879999999999882</v>
          </cell>
          <cell r="M20">
            <v>49.879999999999882</v>
          </cell>
        </row>
        <row r="21">
          <cell r="B21" t="str">
            <v>14104</v>
          </cell>
          <cell r="C21" t="str">
            <v>Asignaciones para Prestamos a Corto Plazo</v>
          </cell>
          <cell r="D21">
            <v>53076.19</v>
          </cell>
          <cell r="E21">
            <v>0</v>
          </cell>
          <cell r="F21">
            <v>0</v>
          </cell>
          <cell r="G21">
            <v>53076.19</v>
          </cell>
          <cell r="H21">
            <v>49175.920000000006</v>
          </cell>
          <cell r="I21">
            <v>49175.920000000006</v>
          </cell>
          <cell r="J21">
            <v>49175.920000000006</v>
          </cell>
          <cell r="K21">
            <v>49175.920000000006</v>
          </cell>
          <cell r="L21">
            <v>3900.2699999999968</v>
          </cell>
          <cell r="M21">
            <v>3900.2699999999968</v>
          </cell>
        </row>
        <row r="22">
          <cell r="B22" t="str">
            <v>14105</v>
          </cell>
          <cell r="C22" t="str">
            <v>Asignaciones para Prestamos Prendarios</v>
          </cell>
          <cell r="D22">
            <v>53076.19</v>
          </cell>
          <cell r="E22">
            <v>0</v>
          </cell>
          <cell r="F22">
            <v>0</v>
          </cell>
          <cell r="G22">
            <v>53076.19</v>
          </cell>
          <cell r="H22">
            <v>49175.920000000006</v>
          </cell>
          <cell r="I22">
            <v>49175.920000000006</v>
          </cell>
          <cell r="J22">
            <v>49175.920000000006</v>
          </cell>
          <cell r="K22">
            <v>49175.920000000006</v>
          </cell>
          <cell r="L22">
            <v>3900.2699999999968</v>
          </cell>
          <cell r="M22">
            <v>3900.2699999999968</v>
          </cell>
        </row>
        <row r="23">
          <cell r="B23" t="str">
            <v>14106</v>
          </cell>
          <cell r="C23" t="str">
            <v>Otras prestaciones de Seguridad Social</v>
          </cell>
          <cell r="D23">
            <v>318457.13</v>
          </cell>
          <cell r="E23">
            <v>0</v>
          </cell>
          <cell r="F23">
            <v>0</v>
          </cell>
          <cell r="G23">
            <v>318457.13</v>
          </cell>
          <cell r="H23">
            <v>245894.48</v>
          </cell>
          <cell r="I23">
            <v>245894.48</v>
          </cell>
          <cell r="J23">
            <v>245894.48</v>
          </cell>
          <cell r="K23">
            <v>245894.48</v>
          </cell>
          <cell r="L23">
            <v>72562.649999999994</v>
          </cell>
          <cell r="M23">
            <v>72562.649999999994</v>
          </cell>
        </row>
        <row r="24">
          <cell r="B24" t="str">
            <v>14107</v>
          </cell>
          <cell r="C24" t="str">
            <v>Cuotas p/Infraestructura,Equipamiento y Mantto Hos</v>
          </cell>
          <cell r="D24">
            <v>106152.39</v>
          </cell>
          <cell r="E24">
            <v>0</v>
          </cell>
          <cell r="F24">
            <v>0</v>
          </cell>
          <cell r="G24">
            <v>106152.39</v>
          </cell>
          <cell r="H24">
            <v>98354.08</v>
          </cell>
          <cell r="I24">
            <v>98354.08</v>
          </cell>
          <cell r="J24">
            <v>98354.08</v>
          </cell>
          <cell r="K24">
            <v>98354.08</v>
          </cell>
          <cell r="L24">
            <v>7798.3099999999977</v>
          </cell>
          <cell r="M24">
            <v>7798.3099999999977</v>
          </cell>
        </row>
        <row r="25">
          <cell r="B25" t="str">
            <v>14201</v>
          </cell>
          <cell r="C25" t="str">
            <v>Cuotas al Fovisssteson</v>
          </cell>
          <cell r="D25">
            <v>424609.5</v>
          </cell>
          <cell r="E25">
            <v>0</v>
          </cell>
          <cell r="F25">
            <v>0</v>
          </cell>
          <cell r="G25">
            <v>424609.5</v>
          </cell>
          <cell r="H25">
            <v>393432.23</v>
          </cell>
          <cell r="I25">
            <v>393432.23</v>
          </cell>
          <cell r="J25">
            <v>393432.23</v>
          </cell>
          <cell r="K25">
            <v>393432.23</v>
          </cell>
          <cell r="L25">
            <v>31177.270000000019</v>
          </cell>
          <cell r="M25">
            <v>31177.270000000019</v>
          </cell>
        </row>
        <row r="26">
          <cell r="B26" t="str">
            <v>14301</v>
          </cell>
          <cell r="C26" t="str">
            <v>Pagas de Defuncion,Pensiones y Jubilaciones</v>
          </cell>
          <cell r="D26">
            <v>1804590.42</v>
          </cell>
          <cell r="E26">
            <v>0</v>
          </cell>
          <cell r="F26">
            <v>0</v>
          </cell>
          <cell r="G26">
            <v>1804590.42</v>
          </cell>
          <cell r="H26">
            <v>1721269.73</v>
          </cell>
          <cell r="I26">
            <v>1721269.73</v>
          </cell>
          <cell r="J26">
            <v>1721269.73</v>
          </cell>
          <cell r="K26">
            <v>1721269.73</v>
          </cell>
          <cell r="L26">
            <v>83320.689999999944</v>
          </cell>
          <cell r="M26">
            <v>83320.689999999944</v>
          </cell>
        </row>
        <row r="27">
          <cell r="B27" t="str">
            <v>17102</v>
          </cell>
          <cell r="C27" t="str">
            <v>Estimulos al Personal</v>
          </cell>
          <cell r="D27">
            <v>2137725.7200000002</v>
          </cell>
          <cell r="E27">
            <v>0</v>
          </cell>
          <cell r="F27">
            <v>0</v>
          </cell>
          <cell r="G27">
            <v>2137725.7200000002</v>
          </cell>
          <cell r="H27">
            <v>2248432.1100000003</v>
          </cell>
          <cell r="I27">
            <v>2248432.1100000003</v>
          </cell>
          <cell r="J27">
            <v>2248432.1100000003</v>
          </cell>
          <cell r="K27">
            <v>2248432.1100000003</v>
          </cell>
          <cell r="L27">
            <v>-110706.39000000013</v>
          </cell>
          <cell r="M27">
            <v>-110706.39000000013</v>
          </cell>
        </row>
        <row r="28">
          <cell r="B28">
            <v>2000</v>
          </cell>
          <cell r="C28" t="str">
            <v>MATERIALES Y SUMINISTROS</v>
          </cell>
          <cell r="D28">
            <v>1586500.06</v>
          </cell>
          <cell r="E28">
            <v>110000</v>
          </cell>
          <cell r="F28">
            <v>110000</v>
          </cell>
          <cell r="G28">
            <v>1586500.06</v>
          </cell>
          <cell r="H28">
            <v>880286.3</v>
          </cell>
          <cell r="I28">
            <v>880286.3</v>
          </cell>
          <cell r="J28">
            <v>880286.3</v>
          </cell>
          <cell r="K28">
            <v>880286.3</v>
          </cell>
          <cell r="L28">
            <v>706213.76</v>
          </cell>
          <cell r="M28">
            <v>706213.76</v>
          </cell>
        </row>
        <row r="29">
          <cell r="B29" t="str">
            <v>21101</v>
          </cell>
          <cell r="C29" t="str">
            <v>Materiales, utiles y equipos menores de oficina</v>
          </cell>
          <cell r="D29">
            <v>400000</v>
          </cell>
          <cell r="E29">
            <v>0</v>
          </cell>
          <cell r="F29">
            <v>100000</v>
          </cell>
          <cell r="G29">
            <v>300000</v>
          </cell>
          <cell r="H29">
            <v>92333.53</v>
          </cell>
          <cell r="I29">
            <v>92333.53</v>
          </cell>
          <cell r="J29">
            <v>92333.53</v>
          </cell>
          <cell r="K29">
            <v>92333.53</v>
          </cell>
          <cell r="L29">
            <v>207666.47</v>
          </cell>
          <cell r="M29">
            <v>207666.47</v>
          </cell>
        </row>
        <row r="30">
          <cell r="B30" t="str">
            <v>21201</v>
          </cell>
          <cell r="C30" t="str">
            <v>Materiales y Utiles de Impresión y Reprodución</v>
          </cell>
          <cell r="D30">
            <v>150000.01</v>
          </cell>
          <cell r="E30">
            <v>0</v>
          </cell>
          <cell r="F30">
            <v>0</v>
          </cell>
          <cell r="G30">
            <v>150000.01</v>
          </cell>
          <cell r="H30">
            <v>127274.48999999999</v>
          </cell>
          <cell r="I30">
            <v>127274.48999999999</v>
          </cell>
          <cell r="J30">
            <v>127274.48999999999</v>
          </cell>
          <cell r="K30">
            <v>127274.48999999999</v>
          </cell>
          <cell r="L30">
            <v>22725.520000000019</v>
          </cell>
          <cell r="M30">
            <v>22725.520000000019</v>
          </cell>
        </row>
        <row r="31">
          <cell r="B31" t="str">
            <v>21501</v>
          </cell>
          <cell r="C31" t="str">
            <v>Material para Información</v>
          </cell>
          <cell r="D31">
            <v>300000</v>
          </cell>
          <cell r="E31">
            <v>100000</v>
          </cell>
          <cell r="F31">
            <v>0</v>
          </cell>
          <cell r="G31">
            <v>400000</v>
          </cell>
          <cell r="H31">
            <v>145976.28</v>
          </cell>
          <cell r="I31">
            <v>145976.28</v>
          </cell>
          <cell r="J31">
            <v>145976.28</v>
          </cell>
          <cell r="K31">
            <v>145976.28</v>
          </cell>
          <cell r="L31">
            <v>254023.72</v>
          </cell>
          <cell r="M31">
            <v>254023.72</v>
          </cell>
        </row>
        <row r="32">
          <cell r="B32" t="str">
            <v>21601</v>
          </cell>
          <cell r="C32" t="str">
            <v>Material de Limpieza</v>
          </cell>
          <cell r="D32">
            <v>10000.01</v>
          </cell>
          <cell r="E32">
            <v>0</v>
          </cell>
          <cell r="F32">
            <v>0</v>
          </cell>
          <cell r="G32">
            <v>10000.01</v>
          </cell>
          <cell r="H32">
            <v>4059.55</v>
          </cell>
          <cell r="I32">
            <v>4059.55</v>
          </cell>
          <cell r="J32">
            <v>4059.55</v>
          </cell>
          <cell r="K32">
            <v>4059.55</v>
          </cell>
          <cell r="L32">
            <v>5940.46</v>
          </cell>
          <cell r="M32">
            <v>5940.46</v>
          </cell>
        </row>
        <row r="33">
          <cell r="B33" t="str">
            <v>21801</v>
          </cell>
          <cell r="C33" t="str">
            <v>Placas, Engomados, Calcomanías y Hologramas</v>
          </cell>
          <cell r="D33">
            <v>10500</v>
          </cell>
          <cell r="E33">
            <v>0</v>
          </cell>
          <cell r="F33">
            <v>0</v>
          </cell>
          <cell r="G33">
            <v>10500</v>
          </cell>
          <cell r="H33">
            <v>10400</v>
          </cell>
          <cell r="I33">
            <v>10400</v>
          </cell>
          <cell r="J33">
            <v>10400</v>
          </cell>
          <cell r="K33">
            <v>10400</v>
          </cell>
          <cell r="L33">
            <v>100</v>
          </cell>
          <cell r="M33">
            <v>100</v>
          </cell>
        </row>
        <row r="34">
          <cell r="B34" t="str">
            <v>22101</v>
          </cell>
          <cell r="C34" t="str">
            <v>Productos Alimenticios p/el Personal en las inst.</v>
          </cell>
          <cell r="D34">
            <v>70000.009999999995</v>
          </cell>
          <cell r="E34">
            <v>10000</v>
          </cell>
          <cell r="F34">
            <v>0</v>
          </cell>
          <cell r="G34">
            <v>80000.009999999995</v>
          </cell>
          <cell r="H34">
            <v>79798.390000000014</v>
          </cell>
          <cell r="I34">
            <v>79798.390000000014</v>
          </cell>
          <cell r="J34">
            <v>79798.390000000014</v>
          </cell>
          <cell r="K34">
            <v>79798.390000000014</v>
          </cell>
          <cell r="L34">
            <v>201.61999999998079</v>
          </cell>
          <cell r="M34">
            <v>201.61999999998079</v>
          </cell>
        </row>
        <row r="35">
          <cell r="B35" t="str">
            <v>22301</v>
          </cell>
          <cell r="C35" t="str">
            <v>Utensilios para el Servicio de Alimentación</v>
          </cell>
          <cell r="D35">
            <v>5000</v>
          </cell>
          <cell r="E35">
            <v>0</v>
          </cell>
          <cell r="F35">
            <v>0</v>
          </cell>
          <cell r="G35">
            <v>5000</v>
          </cell>
          <cell r="H35">
            <v>1533.2800000000002</v>
          </cell>
          <cell r="I35">
            <v>1533.2800000000002</v>
          </cell>
          <cell r="J35">
            <v>1533.2800000000002</v>
          </cell>
          <cell r="K35">
            <v>1533.2800000000002</v>
          </cell>
          <cell r="L35">
            <v>3466.72</v>
          </cell>
          <cell r="M35">
            <v>3466.72</v>
          </cell>
        </row>
        <row r="36">
          <cell r="B36" t="str">
            <v>24101</v>
          </cell>
          <cell r="C36" t="str">
            <v>Productos Minerales NO Métalicos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B37" t="str">
            <v>24501</v>
          </cell>
          <cell r="C37" t="str">
            <v>Vidrioy Productos de Vidrio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B38" t="str">
            <v>24601</v>
          </cell>
          <cell r="C38" t="str">
            <v>Material Eléctrico y Electrónico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B39" t="str">
            <v>24701</v>
          </cell>
          <cell r="C39" t="str">
            <v>Articulos Metálicos para la Construcción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B40" t="str">
            <v>24801</v>
          </cell>
          <cell r="C40" t="str">
            <v>Materiales Complementarios</v>
          </cell>
          <cell r="D40">
            <v>10000.01</v>
          </cell>
          <cell r="E40">
            <v>0</v>
          </cell>
          <cell r="F40">
            <v>10000</v>
          </cell>
          <cell r="G40">
            <v>1.0000000000218279E-2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1.0000000000218279E-2</v>
          </cell>
          <cell r="M40">
            <v>1.0000000000218279E-2</v>
          </cell>
        </row>
        <row r="41">
          <cell r="B41" t="str">
            <v>25301</v>
          </cell>
          <cell r="C41" t="str">
            <v>Medicinas y Productos Farmaceuticos</v>
          </cell>
          <cell r="D41">
            <v>1000</v>
          </cell>
          <cell r="E41">
            <v>0</v>
          </cell>
          <cell r="F41">
            <v>0</v>
          </cell>
          <cell r="G41">
            <v>1000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1000</v>
          </cell>
          <cell r="M41">
            <v>1000</v>
          </cell>
        </row>
        <row r="42">
          <cell r="B42" t="str">
            <v>26101</v>
          </cell>
          <cell r="C42" t="str">
            <v>Combustibles</v>
          </cell>
          <cell r="D42">
            <v>300000</v>
          </cell>
          <cell r="E42">
            <v>0</v>
          </cell>
          <cell r="F42">
            <v>0</v>
          </cell>
          <cell r="G42">
            <v>300000</v>
          </cell>
          <cell r="H42">
            <v>285316.41000000003</v>
          </cell>
          <cell r="I42">
            <v>285316.41000000003</v>
          </cell>
          <cell r="J42">
            <v>285316.41000000003</v>
          </cell>
          <cell r="K42">
            <v>285316.41000000003</v>
          </cell>
          <cell r="L42">
            <v>14683.589999999967</v>
          </cell>
          <cell r="M42">
            <v>14683.589999999967</v>
          </cell>
        </row>
        <row r="43">
          <cell r="B43" t="str">
            <v>27101</v>
          </cell>
          <cell r="C43" t="str">
            <v>Vestuario y Uniformes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B44" t="str">
            <v>29101</v>
          </cell>
          <cell r="C44" t="str">
            <v>Herramientas Menores</v>
          </cell>
          <cell r="D44">
            <v>100000.01</v>
          </cell>
          <cell r="E44">
            <v>0</v>
          </cell>
          <cell r="F44">
            <v>0</v>
          </cell>
          <cell r="G44">
            <v>100000.01</v>
          </cell>
          <cell r="H44">
            <v>48051.619999999995</v>
          </cell>
          <cell r="I44">
            <v>48051.619999999995</v>
          </cell>
          <cell r="J44">
            <v>48051.619999999995</v>
          </cell>
          <cell r="K44">
            <v>48051.619999999995</v>
          </cell>
          <cell r="L44">
            <v>51948.39</v>
          </cell>
          <cell r="M44">
            <v>51948.39</v>
          </cell>
        </row>
        <row r="45">
          <cell r="B45" t="str">
            <v>29401</v>
          </cell>
          <cell r="C45" t="str">
            <v>Refac y accs menores de eq. computo y tec de infor</v>
          </cell>
          <cell r="D45">
            <v>80000</v>
          </cell>
          <cell r="E45">
            <v>0</v>
          </cell>
          <cell r="F45">
            <v>0</v>
          </cell>
          <cell r="G45">
            <v>80000</v>
          </cell>
          <cell r="H45">
            <v>27785.79</v>
          </cell>
          <cell r="I45">
            <v>27785.79</v>
          </cell>
          <cell r="J45">
            <v>27785.79</v>
          </cell>
          <cell r="K45">
            <v>27785.79</v>
          </cell>
          <cell r="L45">
            <v>52214.21</v>
          </cell>
          <cell r="M45">
            <v>52214.21</v>
          </cell>
        </row>
        <row r="46">
          <cell r="B46" t="str">
            <v>29601</v>
          </cell>
          <cell r="C46" t="str">
            <v>Refacc y Accs Menores de Eq Transporte</v>
          </cell>
          <cell r="D46">
            <v>150000.01</v>
          </cell>
          <cell r="E46">
            <v>0</v>
          </cell>
          <cell r="F46">
            <v>0</v>
          </cell>
          <cell r="G46">
            <v>150000.01</v>
          </cell>
          <cell r="H46">
            <v>57756.959999999999</v>
          </cell>
          <cell r="I46">
            <v>57756.959999999999</v>
          </cell>
          <cell r="J46">
            <v>57756.959999999999</v>
          </cell>
          <cell r="K46">
            <v>57756.959999999999</v>
          </cell>
          <cell r="L46">
            <v>92243.050000000017</v>
          </cell>
          <cell r="M46">
            <v>92243.050000000017</v>
          </cell>
        </row>
        <row r="47">
          <cell r="B47">
            <v>3000</v>
          </cell>
          <cell r="C47" t="str">
            <v>SERVICIOS GENERALES</v>
          </cell>
          <cell r="D47">
            <v>39361928.079999991</v>
          </cell>
          <cell r="E47">
            <v>7780447.6299999999</v>
          </cell>
          <cell r="F47">
            <v>697662.67999999993</v>
          </cell>
          <cell r="G47">
            <v>46444713.030000001</v>
          </cell>
          <cell r="H47">
            <v>23067638.18</v>
          </cell>
          <cell r="I47">
            <v>23067638.099999998</v>
          </cell>
          <cell r="J47">
            <v>23067638.099999998</v>
          </cell>
          <cell r="K47">
            <v>23067638.099999998</v>
          </cell>
          <cell r="L47">
            <v>23837474.850000005</v>
          </cell>
          <cell r="M47">
            <v>23837474.930000007</v>
          </cell>
        </row>
        <row r="48">
          <cell r="B48" t="str">
            <v>31101</v>
          </cell>
          <cell r="C48" t="str">
            <v>Energia Electrica</v>
          </cell>
          <cell r="D48">
            <v>1000000</v>
          </cell>
          <cell r="E48">
            <v>0</v>
          </cell>
          <cell r="F48">
            <v>0</v>
          </cell>
          <cell r="G48">
            <v>1000000</v>
          </cell>
          <cell r="H48">
            <v>580035.23</v>
          </cell>
          <cell r="I48">
            <v>580035.23</v>
          </cell>
          <cell r="J48">
            <v>580035.23</v>
          </cell>
          <cell r="K48">
            <v>580035.23</v>
          </cell>
          <cell r="L48">
            <v>419964.77</v>
          </cell>
          <cell r="M48">
            <v>419964.77</v>
          </cell>
        </row>
        <row r="49">
          <cell r="B49" t="str">
            <v>31301</v>
          </cell>
          <cell r="C49" t="str">
            <v>Agua</v>
          </cell>
          <cell r="D49">
            <v>59999.99</v>
          </cell>
          <cell r="E49">
            <v>0</v>
          </cell>
          <cell r="F49">
            <v>0</v>
          </cell>
          <cell r="G49">
            <v>59999.99</v>
          </cell>
          <cell r="H49">
            <v>38910.15</v>
          </cell>
          <cell r="I49">
            <v>38910.15</v>
          </cell>
          <cell r="J49">
            <v>38910.15</v>
          </cell>
          <cell r="K49">
            <v>38910.15</v>
          </cell>
          <cell r="L49">
            <v>21089.839999999997</v>
          </cell>
          <cell r="M49">
            <v>21089.839999999997</v>
          </cell>
        </row>
        <row r="50">
          <cell r="B50" t="str">
            <v>31401</v>
          </cell>
          <cell r="C50" t="str">
            <v>Telefonia Tradicional</v>
          </cell>
          <cell r="D50">
            <v>500000.01</v>
          </cell>
          <cell r="E50">
            <v>0</v>
          </cell>
          <cell r="F50">
            <v>0</v>
          </cell>
          <cell r="G50">
            <v>500000.01</v>
          </cell>
          <cell r="H50">
            <v>376146.74</v>
          </cell>
          <cell r="I50">
            <v>376146.74</v>
          </cell>
          <cell r="J50">
            <v>376146.74</v>
          </cell>
          <cell r="K50">
            <v>376146.74</v>
          </cell>
          <cell r="L50">
            <v>123853.27000000002</v>
          </cell>
          <cell r="M50">
            <v>123853.27000000002</v>
          </cell>
        </row>
        <row r="51">
          <cell r="B51" t="str">
            <v>31501</v>
          </cell>
          <cell r="C51" t="str">
            <v>Telefonia Celular</v>
          </cell>
          <cell r="D51">
            <v>150000.01</v>
          </cell>
          <cell r="E51">
            <v>0</v>
          </cell>
          <cell r="F51">
            <v>0</v>
          </cell>
          <cell r="G51">
            <v>150000.01</v>
          </cell>
          <cell r="H51">
            <v>53383</v>
          </cell>
          <cell r="I51">
            <v>53383</v>
          </cell>
          <cell r="J51">
            <v>53383</v>
          </cell>
          <cell r="K51">
            <v>53383</v>
          </cell>
          <cell r="L51">
            <v>96617.010000000009</v>
          </cell>
          <cell r="M51">
            <v>96617.010000000009</v>
          </cell>
        </row>
        <row r="52">
          <cell r="B52" t="str">
            <v>31701</v>
          </cell>
          <cell r="C52" t="str">
            <v>Serv Acceso Internet, Redes y Proces de Informacio</v>
          </cell>
          <cell r="D52">
            <v>25000</v>
          </cell>
          <cell r="E52">
            <v>0</v>
          </cell>
          <cell r="F52">
            <v>0</v>
          </cell>
          <cell r="G52">
            <v>25000</v>
          </cell>
          <cell r="H52">
            <v>9003</v>
          </cell>
          <cell r="I52">
            <v>9003</v>
          </cell>
          <cell r="J52">
            <v>9003</v>
          </cell>
          <cell r="K52">
            <v>9003</v>
          </cell>
          <cell r="L52">
            <v>15997</v>
          </cell>
          <cell r="M52">
            <v>15997</v>
          </cell>
        </row>
        <row r="53">
          <cell r="B53" t="str">
            <v>31801</v>
          </cell>
          <cell r="C53" t="str">
            <v>Servicio Postal</v>
          </cell>
          <cell r="D53">
            <v>200000</v>
          </cell>
          <cell r="E53">
            <v>0</v>
          </cell>
          <cell r="F53">
            <v>0</v>
          </cell>
          <cell r="G53">
            <v>200000</v>
          </cell>
          <cell r="H53">
            <v>89020.529999999984</v>
          </cell>
          <cell r="I53">
            <v>89020.529999999984</v>
          </cell>
          <cell r="J53">
            <v>89020.529999999984</v>
          </cell>
          <cell r="K53">
            <v>89020.529999999984</v>
          </cell>
          <cell r="L53">
            <v>110979.47000000002</v>
          </cell>
          <cell r="M53">
            <v>110979.47000000002</v>
          </cell>
        </row>
        <row r="54">
          <cell r="B54" t="str">
            <v>32201</v>
          </cell>
          <cell r="C54" t="str">
            <v>Arrendamiento de Edificios</v>
          </cell>
          <cell r="D54">
            <v>2300500.0099999998</v>
          </cell>
          <cell r="E54">
            <v>0</v>
          </cell>
          <cell r="F54">
            <v>0</v>
          </cell>
          <cell r="G54">
            <v>2300500.0099999998</v>
          </cell>
          <cell r="H54">
            <v>2154408.19</v>
          </cell>
          <cell r="I54">
            <v>2154408.11</v>
          </cell>
          <cell r="J54">
            <v>2154408.11</v>
          </cell>
          <cell r="K54">
            <v>2154408.11</v>
          </cell>
          <cell r="L54">
            <v>146091.81999999983</v>
          </cell>
          <cell r="M54">
            <v>146091.89999999991</v>
          </cell>
        </row>
        <row r="55">
          <cell r="B55" t="str">
            <v>32301</v>
          </cell>
          <cell r="C55" t="str">
            <v>Arrendamiento Muebles, Maq y Eqpo</v>
          </cell>
          <cell r="D55">
            <v>100000.01</v>
          </cell>
          <cell r="E55">
            <v>30000</v>
          </cell>
          <cell r="F55">
            <v>0</v>
          </cell>
          <cell r="G55">
            <v>130000.01</v>
          </cell>
          <cell r="H55">
            <v>120765.66</v>
          </cell>
          <cell r="I55">
            <v>120765.66</v>
          </cell>
          <cell r="J55">
            <v>120765.66</v>
          </cell>
          <cell r="K55">
            <v>120765.66</v>
          </cell>
          <cell r="L55">
            <v>9234.3499999999913</v>
          </cell>
          <cell r="M55">
            <v>9234.3499999999913</v>
          </cell>
        </row>
        <row r="56">
          <cell r="B56" t="str">
            <v>32501</v>
          </cell>
          <cell r="C56" t="str">
            <v>Arrendamiento Eqpo de Transporte</v>
          </cell>
          <cell r="D56">
            <v>350000.01</v>
          </cell>
          <cell r="E56">
            <v>0</v>
          </cell>
          <cell r="F56">
            <v>0</v>
          </cell>
          <cell r="G56">
            <v>350000.01</v>
          </cell>
          <cell r="H56">
            <v>141737.60000000001</v>
          </cell>
          <cell r="I56">
            <v>141737.60000000001</v>
          </cell>
          <cell r="J56">
            <v>141737.60000000001</v>
          </cell>
          <cell r="K56">
            <v>141737.60000000001</v>
          </cell>
          <cell r="L56">
            <v>208262.41</v>
          </cell>
          <cell r="M56">
            <v>208262.41</v>
          </cell>
        </row>
        <row r="57">
          <cell r="B57" t="str">
            <v>33101</v>
          </cell>
          <cell r="C57" t="str">
            <v>Servs Legales,de Contabilidad,Auditorias y Relacio</v>
          </cell>
          <cell r="D57">
            <v>1100000</v>
          </cell>
          <cell r="E57">
            <v>0</v>
          </cell>
          <cell r="F57">
            <v>230200</v>
          </cell>
          <cell r="G57">
            <v>869800</v>
          </cell>
          <cell r="H57">
            <v>579054.26</v>
          </cell>
          <cell r="I57">
            <v>579054.26</v>
          </cell>
          <cell r="J57">
            <v>579054.26</v>
          </cell>
          <cell r="K57">
            <v>579054.26</v>
          </cell>
          <cell r="L57">
            <v>751145.74</v>
          </cell>
          <cell r="M57">
            <v>751145.74</v>
          </cell>
        </row>
        <row r="58">
          <cell r="B58">
            <v>33201</v>
          </cell>
          <cell r="C58" t="str">
            <v>Servicios de Diseño, Arquitectura,Ingenieria y Act</v>
          </cell>
          <cell r="D58">
            <v>0</v>
          </cell>
          <cell r="E58">
            <v>230200</v>
          </cell>
          <cell r="F58">
            <v>0</v>
          </cell>
          <cell r="G58">
            <v>230200</v>
          </cell>
          <cell r="H58">
            <v>230190.4</v>
          </cell>
          <cell r="I58">
            <v>230190.4</v>
          </cell>
          <cell r="J58">
            <v>230190.4</v>
          </cell>
          <cell r="K58">
            <v>230190.4</v>
          </cell>
          <cell r="L58">
            <v>9.6000000000058208</v>
          </cell>
          <cell r="M58">
            <v>9.6000000000058208</v>
          </cell>
        </row>
        <row r="59">
          <cell r="B59" t="str">
            <v>33301</v>
          </cell>
          <cell r="C59" t="str">
            <v>Servicos de Informatica</v>
          </cell>
          <cell r="D59">
            <v>25000</v>
          </cell>
          <cell r="E59">
            <v>0</v>
          </cell>
          <cell r="F59">
            <v>0</v>
          </cell>
          <cell r="G59">
            <v>25000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25000</v>
          </cell>
          <cell r="M59">
            <v>25000</v>
          </cell>
        </row>
        <row r="60">
          <cell r="B60" t="str">
            <v>33302</v>
          </cell>
          <cell r="C60" t="str">
            <v>Servicios de Consultoria</v>
          </cell>
          <cell r="D60">
            <v>8000000</v>
          </cell>
          <cell r="E60">
            <v>0</v>
          </cell>
          <cell r="F60">
            <v>0</v>
          </cell>
          <cell r="G60">
            <v>8000000</v>
          </cell>
          <cell r="H60">
            <v>7239864.8200000003</v>
          </cell>
          <cell r="I60">
            <v>7239864.8200000003</v>
          </cell>
          <cell r="J60">
            <v>7239864.8200000003</v>
          </cell>
          <cell r="K60">
            <v>7239864.8200000003</v>
          </cell>
          <cell r="L60">
            <v>760135.1799999997</v>
          </cell>
          <cell r="M60">
            <v>760135.1799999997</v>
          </cell>
        </row>
        <row r="61">
          <cell r="B61" t="str">
            <v>33401</v>
          </cell>
          <cell r="C61" t="str">
            <v>Servicios de Capacitacion</v>
          </cell>
          <cell r="D61">
            <v>10000.01</v>
          </cell>
          <cell r="E61">
            <v>0</v>
          </cell>
          <cell r="F61">
            <v>0</v>
          </cell>
          <cell r="G61">
            <v>10000.01</v>
          </cell>
          <cell r="H61">
            <v>8120</v>
          </cell>
          <cell r="I61">
            <v>8120</v>
          </cell>
          <cell r="J61">
            <v>8120</v>
          </cell>
          <cell r="K61">
            <v>8120</v>
          </cell>
          <cell r="L61">
            <v>1880.0100000000002</v>
          </cell>
          <cell r="M61">
            <v>1880.0100000000002</v>
          </cell>
        </row>
        <row r="62">
          <cell r="B62" t="str">
            <v>33603</v>
          </cell>
          <cell r="C62" t="str">
            <v>Impresiones y Publicaciones Oficiales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B63" t="str">
            <v>33801</v>
          </cell>
          <cell r="C63" t="str">
            <v>Servicio de Vigilancia</v>
          </cell>
          <cell r="D63">
            <v>430000</v>
          </cell>
          <cell r="E63">
            <v>140300</v>
          </cell>
          <cell r="F63">
            <v>0</v>
          </cell>
          <cell r="G63">
            <v>570300</v>
          </cell>
          <cell r="H63">
            <v>570206.92000000004</v>
          </cell>
          <cell r="I63">
            <v>570206.92000000004</v>
          </cell>
          <cell r="J63">
            <v>570206.92000000004</v>
          </cell>
          <cell r="K63">
            <v>570206.92000000004</v>
          </cell>
          <cell r="L63">
            <v>93.07999999995809</v>
          </cell>
          <cell r="M63">
            <v>93.07999999995809</v>
          </cell>
        </row>
        <row r="64">
          <cell r="B64" t="str">
            <v>33901</v>
          </cell>
          <cell r="C64" t="str">
            <v>Servicios, Profesionales, Cientificos y Tenicos In</v>
          </cell>
          <cell r="D64">
            <v>750000</v>
          </cell>
          <cell r="E64">
            <v>117000</v>
          </cell>
          <cell r="F64">
            <v>0</v>
          </cell>
          <cell r="G64">
            <v>867000</v>
          </cell>
          <cell r="H64">
            <v>866876.31</v>
          </cell>
          <cell r="I64">
            <v>866876.31</v>
          </cell>
          <cell r="J64">
            <v>866876.31</v>
          </cell>
          <cell r="K64">
            <v>866876.31</v>
          </cell>
          <cell r="L64">
            <v>123.68999999994412</v>
          </cell>
          <cell r="M64">
            <v>123.68999999994412</v>
          </cell>
        </row>
        <row r="65">
          <cell r="B65" t="str">
            <v>34101</v>
          </cell>
          <cell r="C65" t="str">
            <v>Servicios Financieros y Bancarios</v>
          </cell>
          <cell r="D65">
            <v>10000.01</v>
          </cell>
          <cell r="E65">
            <v>0</v>
          </cell>
          <cell r="F65">
            <v>0</v>
          </cell>
          <cell r="G65">
            <v>10000.01</v>
          </cell>
          <cell r="H65">
            <v>7596.7000000000007</v>
          </cell>
          <cell r="I65">
            <v>7596.7000000000007</v>
          </cell>
          <cell r="J65">
            <v>7596.7000000000007</v>
          </cell>
          <cell r="K65">
            <v>7596.7000000000007</v>
          </cell>
          <cell r="L65">
            <v>2403.3099999999995</v>
          </cell>
          <cell r="M65">
            <v>2403.3099999999995</v>
          </cell>
        </row>
        <row r="66">
          <cell r="B66" t="str">
            <v>34401</v>
          </cell>
          <cell r="C66" t="str">
            <v>Seguros de Responsabilidad Patrimonial y Fianzas</v>
          </cell>
          <cell r="D66">
            <v>350000.01</v>
          </cell>
          <cell r="E66">
            <v>0</v>
          </cell>
          <cell r="F66">
            <v>20000</v>
          </cell>
          <cell r="G66">
            <v>330000.01</v>
          </cell>
          <cell r="H66">
            <v>185330.28999999998</v>
          </cell>
          <cell r="I66">
            <v>185330.28999999998</v>
          </cell>
          <cell r="J66">
            <v>185330.28999999998</v>
          </cell>
          <cell r="K66">
            <v>185330.28999999998</v>
          </cell>
          <cell r="L66">
            <v>144669.72000000003</v>
          </cell>
          <cell r="M66">
            <v>144669.72000000003</v>
          </cell>
        </row>
        <row r="67">
          <cell r="B67" t="str">
            <v>34501</v>
          </cell>
          <cell r="C67" t="str">
            <v>Seguro de Bienes Patrimoniales</v>
          </cell>
          <cell r="D67">
            <v>59999.99</v>
          </cell>
          <cell r="E67">
            <v>27800</v>
          </cell>
          <cell r="F67">
            <v>0</v>
          </cell>
          <cell r="G67">
            <v>87799.989999999991</v>
          </cell>
          <cell r="H67">
            <v>87783.330000000016</v>
          </cell>
          <cell r="I67">
            <v>87783.330000000016</v>
          </cell>
          <cell r="J67">
            <v>87783.330000000016</v>
          </cell>
          <cell r="K67">
            <v>87783.330000000016</v>
          </cell>
          <cell r="L67">
            <v>16.659999999974389</v>
          </cell>
          <cell r="M67">
            <v>16.659999999974389</v>
          </cell>
        </row>
        <row r="68">
          <cell r="B68" t="str">
            <v>34701</v>
          </cell>
          <cell r="C68" t="str">
            <v>Fletes y Maniobras</v>
          </cell>
          <cell r="D68">
            <v>10000.01</v>
          </cell>
          <cell r="E68">
            <v>0</v>
          </cell>
          <cell r="F68">
            <v>0</v>
          </cell>
          <cell r="G68">
            <v>10000.01</v>
          </cell>
          <cell r="H68">
            <v>3480</v>
          </cell>
          <cell r="I68">
            <v>3480</v>
          </cell>
          <cell r="J68">
            <v>3480</v>
          </cell>
          <cell r="K68">
            <v>3480</v>
          </cell>
          <cell r="L68">
            <v>6520.01</v>
          </cell>
          <cell r="M68">
            <v>6520.01</v>
          </cell>
        </row>
        <row r="69">
          <cell r="B69" t="str">
            <v>35101</v>
          </cell>
          <cell r="C69" t="str">
            <v>Mantenimiento y Conservacion de Inmuebles</v>
          </cell>
          <cell r="D69">
            <v>1200000</v>
          </cell>
          <cell r="E69">
            <v>0</v>
          </cell>
          <cell r="F69">
            <v>0</v>
          </cell>
          <cell r="G69">
            <v>1200000</v>
          </cell>
          <cell r="H69">
            <v>910097.28</v>
          </cell>
          <cell r="I69">
            <v>910097.28</v>
          </cell>
          <cell r="J69">
            <v>910097.28</v>
          </cell>
          <cell r="K69">
            <v>910097.28</v>
          </cell>
          <cell r="L69">
            <v>289902.71999999997</v>
          </cell>
          <cell r="M69">
            <v>289902.71999999997</v>
          </cell>
        </row>
        <row r="70">
          <cell r="B70" t="str">
            <v>35201</v>
          </cell>
          <cell r="C70" t="str">
            <v>Mantenimiento y Conservacion de Mob y Eqpo</v>
          </cell>
          <cell r="D70">
            <v>10000.01</v>
          </cell>
          <cell r="E70">
            <v>0</v>
          </cell>
          <cell r="F70">
            <v>0</v>
          </cell>
          <cell r="G70">
            <v>10000.01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10000.01</v>
          </cell>
          <cell r="M70">
            <v>10000.01</v>
          </cell>
        </row>
        <row r="71">
          <cell r="B71" t="str">
            <v>35301</v>
          </cell>
          <cell r="C71" t="str">
            <v>Instalaciones</v>
          </cell>
          <cell r="D71">
            <v>50000</v>
          </cell>
          <cell r="E71">
            <v>0</v>
          </cell>
          <cell r="F71">
            <v>0</v>
          </cell>
          <cell r="G71">
            <v>50000</v>
          </cell>
          <cell r="H71">
            <v>4760.84</v>
          </cell>
          <cell r="I71">
            <v>4760.84</v>
          </cell>
          <cell r="J71">
            <v>4760.84</v>
          </cell>
          <cell r="K71">
            <v>4760.84</v>
          </cell>
          <cell r="L71">
            <v>45239.16</v>
          </cell>
          <cell r="M71">
            <v>45239.16</v>
          </cell>
        </row>
        <row r="72">
          <cell r="B72" t="str">
            <v>35302</v>
          </cell>
          <cell r="C72" t="str">
            <v>Mantto y Conservacion de Bienes Informaticos</v>
          </cell>
          <cell r="D72">
            <v>70000.009999999995</v>
          </cell>
          <cell r="E72">
            <v>15300</v>
          </cell>
          <cell r="F72">
            <v>0</v>
          </cell>
          <cell r="G72">
            <v>85300.01</v>
          </cell>
          <cell r="H72">
            <v>85289.489999999991</v>
          </cell>
          <cell r="I72">
            <v>85289.489999999991</v>
          </cell>
          <cell r="J72">
            <v>85289.489999999991</v>
          </cell>
          <cell r="K72">
            <v>85289.489999999991</v>
          </cell>
          <cell r="L72">
            <v>10.520000000004075</v>
          </cell>
          <cell r="M72">
            <v>10.520000000004075</v>
          </cell>
        </row>
        <row r="73">
          <cell r="B73" t="str">
            <v>35501</v>
          </cell>
          <cell r="C73" t="str">
            <v>Mantto y Conservacion Eqpo de Transporte</v>
          </cell>
          <cell r="D73">
            <v>250000</v>
          </cell>
          <cell r="E73">
            <v>0</v>
          </cell>
          <cell r="F73">
            <v>0</v>
          </cell>
          <cell r="G73">
            <v>250000</v>
          </cell>
          <cell r="H73">
            <v>87996.299999999988</v>
          </cell>
          <cell r="I73">
            <v>87996.299999999988</v>
          </cell>
          <cell r="J73">
            <v>87996.299999999988</v>
          </cell>
          <cell r="K73">
            <v>87996.299999999988</v>
          </cell>
          <cell r="L73">
            <v>162003.70000000001</v>
          </cell>
          <cell r="M73">
            <v>162003.70000000001</v>
          </cell>
        </row>
        <row r="74">
          <cell r="B74" t="str">
            <v>35701</v>
          </cell>
          <cell r="C74" t="str">
            <v>Mantenimiento y Conservacion de Maq y Eqpo</v>
          </cell>
          <cell r="D74">
            <v>59999.99</v>
          </cell>
          <cell r="E74">
            <v>0</v>
          </cell>
          <cell r="F74">
            <v>0</v>
          </cell>
          <cell r="G74">
            <v>59999.99</v>
          </cell>
          <cell r="H74">
            <v>50291.519999999997</v>
          </cell>
          <cell r="I74">
            <v>50291.519999999997</v>
          </cell>
          <cell r="J74">
            <v>50291.519999999997</v>
          </cell>
          <cell r="K74">
            <v>50291.519999999997</v>
          </cell>
          <cell r="L74">
            <v>9708.4700000000012</v>
          </cell>
          <cell r="M74">
            <v>9708.4700000000012</v>
          </cell>
        </row>
        <row r="75">
          <cell r="B75" t="str">
            <v>35901</v>
          </cell>
          <cell r="C75" t="str">
            <v>Servicios de Jardineria y Fumigacion</v>
          </cell>
          <cell r="D75">
            <v>90000</v>
          </cell>
          <cell r="E75">
            <v>0</v>
          </cell>
          <cell r="F75">
            <v>0</v>
          </cell>
          <cell r="G75">
            <v>90000</v>
          </cell>
          <cell r="H75">
            <v>80959.710000000006</v>
          </cell>
          <cell r="I75">
            <v>80959.709999999992</v>
          </cell>
          <cell r="J75">
            <v>80959.709999999992</v>
          </cell>
          <cell r="K75">
            <v>80959.709999999992</v>
          </cell>
          <cell r="L75">
            <v>9040.2899999999936</v>
          </cell>
          <cell r="M75">
            <v>9040.2900000000081</v>
          </cell>
        </row>
        <row r="76">
          <cell r="B76" t="str">
            <v>36101</v>
          </cell>
          <cell r="C76" t="str">
            <v>Difusion por Radio,TV y otros Medios de Mensajes s</v>
          </cell>
          <cell r="D76">
            <v>9999999.9900000002</v>
          </cell>
          <cell r="E76">
            <v>906118.88</v>
          </cell>
          <cell r="F76">
            <v>0</v>
          </cell>
          <cell r="G76">
            <v>10906118.870000001</v>
          </cell>
          <cell r="H76">
            <v>906118.86</v>
          </cell>
          <cell r="I76">
            <v>906118.86</v>
          </cell>
          <cell r="J76">
            <v>906118.86</v>
          </cell>
          <cell r="K76">
            <v>906118.86</v>
          </cell>
          <cell r="L76">
            <v>10000000.010000002</v>
          </cell>
          <cell r="M76">
            <v>10000000.010000002</v>
          </cell>
        </row>
        <row r="77">
          <cell r="B77" t="str">
            <v>36201</v>
          </cell>
          <cell r="C77" t="str">
            <v>Difusion por Radio,TV y Otros Medios de Mensajes C</v>
          </cell>
          <cell r="D77">
            <v>500000.01</v>
          </cell>
          <cell r="E77">
            <v>0</v>
          </cell>
          <cell r="F77">
            <v>105000</v>
          </cell>
          <cell r="G77">
            <v>395000.01</v>
          </cell>
          <cell r="H77">
            <v>70365.600000000006</v>
          </cell>
          <cell r="I77">
            <v>70365.600000000006</v>
          </cell>
          <cell r="J77">
            <v>70365.600000000006</v>
          </cell>
          <cell r="K77">
            <v>70365.600000000006</v>
          </cell>
          <cell r="L77">
            <v>324634.41000000003</v>
          </cell>
          <cell r="M77">
            <v>324634.41000000003</v>
          </cell>
        </row>
        <row r="78">
          <cell r="B78" t="str">
            <v>37101</v>
          </cell>
          <cell r="C78" t="str">
            <v>Pasajes Aereos</v>
          </cell>
          <cell r="D78">
            <v>3500000</v>
          </cell>
          <cell r="E78">
            <v>0</v>
          </cell>
          <cell r="F78">
            <v>0</v>
          </cell>
          <cell r="G78">
            <v>3500000</v>
          </cell>
          <cell r="H78">
            <v>2930557</v>
          </cell>
          <cell r="I78">
            <v>2930557</v>
          </cell>
          <cell r="J78">
            <v>2930557</v>
          </cell>
          <cell r="K78">
            <v>2930557</v>
          </cell>
          <cell r="L78">
            <v>569443</v>
          </cell>
          <cell r="M78">
            <v>569443</v>
          </cell>
        </row>
        <row r="79">
          <cell r="B79" t="str">
            <v>37201</v>
          </cell>
          <cell r="C79" t="str">
            <v>Pasajes Terrestres</v>
          </cell>
          <cell r="D79">
            <v>56428</v>
          </cell>
          <cell r="E79">
            <v>90000</v>
          </cell>
          <cell r="F79">
            <v>0</v>
          </cell>
          <cell r="G79">
            <v>146428</v>
          </cell>
          <cell r="H79">
            <v>35150.86</v>
          </cell>
          <cell r="I79">
            <v>35150.86</v>
          </cell>
          <cell r="J79">
            <v>35150.86</v>
          </cell>
          <cell r="K79">
            <v>35150.86</v>
          </cell>
          <cell r="L79">
            <v>111277.14</v>
          </cell>
          <cell r="M79">
            <v>111277.14</v>
          </cell>
        </row>
        <row r="80">
          <cell r="B80" t="str">
            <v>37501</v>
          </cell>
          <cell r="C80" t="str">
            <v>Viaticos en el Pais</v>
          </cell>
          <cell r="D80">
            <v>799999.99</v>
          </cell>
          <cell r="E80">
            <v>0</v>
          </cell>
          <cell r="F80">
            <v>0</v>
          </cell>
          <cell r="G80">
            <v>799999.99</v>
          </cell>
          <cell r="H80">
            <v>142556.41999999998</v>
          </cell>
          <cell r="I80">
            <v>142556.41999999998</v>
          </cell>
          <cell r="J80">
            <v>142556.41999999998</v>
          </cell>
          <cell r="K80">
            <v>142556.41999999998</v>
          </cell>
          <cell r="L80">
            <v>657443.57000000007</v>
          </cell>
          <cell r="M80">
            <v>657443.57000000007</v>
          </cell>
        </row>
        <row r="81">
          <cell r="B81" t="str">
            <v>37502</v>
          </cell>
          <cell r="C81" t="str">
            <v>Gastos de Camino</v>
          </cell>
          <cell r="D81">
            <v>5000</v>
          </cell>
          <cell r="E81">
            <v>5000</v>
          </cell>
          <cell r="F81">
            <v>0</v>
          </cell>
          <cell r="G81">
            <v>10000</v>
          </cell>
          <cell r="H81">
            <v>7498</v>
          </cell>
          <cell r="I81">
            <v>7498</v>
          </cell>
          <cell r="J81">
            <v>7498</v>
          </cell>
          <cell r="K81">
            <v>7498</v>
          </cell>
          <cell r="L81">
            <v>2502</v>
          </cell>
          <cell r="M81">
            <v>2502</v>
          </cell>
        </row>
        <row r="82">
          <cell r="B82" t="str">
            <v>37601</v>
          </cell>
          <cell r="C82" t="str">
            <v>Viaticos en el Extranjero</v>
          </cell>
          <cell r="D82">
            <v>2700000</v>
          </cell>
          <cell r="E82">
            <v>0</v>
          </cell>
          <cell r="F82">
            <v>45000</v>
          </cell>
          <cell r="G82">
            <v>2655000</v>
          </cell>
          <cell r="H82">
            <v>480268.83999999997</v>
          </cell>
          <cell r="I82">
            <v>480268.83999999997</v>
          </cell>
          <cell r="J82">
            <v>480268.83999999997</v>
          </cell>
          <cell r="K82">
            <v>480268.83999999997</v>
          </cell>
          <cell r="L82">
            <v>2174731.16</v>
          </cell>
          <cell r="M82">
            <v>2174731.16</v>
          </cell>
        </row>
        <row r="83">
          <cell r="B83" t="str">
            <v>37901</v>
          </cell>
          <cell r="C83" t="str">
            <v>Cuotas</v>
          </cell>
          <cell r="D83">
            <v>5000</v>
          </cell>
          <cell r="E83">
            <v>15000</v>
          </cell>
          <cell r="F83">
            <v>0</v>
          </cell>
          <cell r="G83">
            <v>20000</v>
          </cell>
          <cell r="H83">
            <v>9237</v>
          </cell>
          <cell r="I83">
            <v>9237</v>
          </cell>
          <cell r="J83">
            <v>9237</v>
          </cell>
          <cell r="K83">
            <v>9237</v>
          </cell>
          <cell r="L83">
            <v>10763</v>
          </cell>
          <cell r="M83">
            <v>10763</v>
          </cell>
        </row>
        <row r="84">
          <cell r="B84" t="str">
            <v>38101</v>
          </cell>
          <cell r="C84" t="str">
            <v>Gastos de ceremonial</v>
          </cell>
          <cell r="D84">
            <v>100000</v>
          </cell>
          <cell r="E84">
            <v>6193728.75</v>
          </cell>
          <cell r="F84">
            <v>17062.68</v>
          </cell>
          <cell r="G84">
            <v>6276666.0700000003</v>
          </cell>
          <cell r="H84">
            <v>1471670.7699999998</v>
          </cell>
          <cell r="I84">
            <v>1471670.7699999998</v>
          </cell>
          <cell r="J84">
            <v>1471670.7699999998</v>
          </cell>
          <cell r="K84">
            <v>1471670.7699999998</v>
          </cell>
          <cell r="L84">
            <v>4804995.3000000007</v>
          </cell>
          <cell r="M84">
            <v>4804995.3000000007</v>
          </cell>
        </row>
        <row r="85">
          <cell r="B85" t="str">
            <v>38201</v>
          </cell>
          <cell r="C85" t="str">
            <v>Gastos de Orden Social y cultural</v>
          </cell>
          <cell r="D85">
            <v>10000.01</v>
          </cell>
          <cell r="E85">
            <v>0</v>
          </cell>
          <cell r="F85">
            <v>0</v>
          </cell>
          <cell r="G85">
            <v>10000.01</v>
          </cell>
          <cell r="H85">
            <v>3000</v>
          </cell>
          <cell r="I85">
            <v>3000</v>
          </cell>
          <cell r="J85">
            <v>3000</v>
          </cell>
          <cell r="K85">
            <v>3000</v>
          </cell>
          <cell r="L85">
            <v>7000.01</v>
          </cell>
          <cell r="M85">
            <v>7000.01</v>
          </cell>
        </row>
        <row r="86">
          <cell r="B86" t="str">
            <v>38301</v>
          </cell>
          <cell r="C86" t="str">
            <v>Congresos y Convenciones</v>
          </cell>
          <cell r="D86">
            <v>3900000</v>
          </cell>
          <cell r="E86">
            <v>0</v>
          </cell>
          <cell r="F86">
            <v>280400</v>
          </cell>
          <cell r="G86">
            <v>3619600</v>
          </cell>
          <cell r="H86">
            <v>1898922.91</v>
          </cell>
          <cell r="I86">
            <v>1898922.91</v>
          </cell>
          <cell r="J86">
            <v>1898922.91</v>
          </cell>
          <cell r="K86">
            <v>1898922.91</v>
          </cell>
          <cell r="L86">
            <v>1720677.09</v>
          </cell>
          <cell r="M86">
            <v>1720677.09</v>
          </cell>
        </row>
        <row r="87">
          <cell r="B87" t="str">
            <v>38501</v>
          </cell>
          <cell r="C87" t="str">
            <v>Gastos de Atencion y Promocion</v>
          </cell>
          <cell r="D87">
            <v>600000</v>
          </cell>
          <cell r="E87">
            <v>0</v>
          </cell>
          <cell r="F87">
            <v>0</v>
          </cell>
          <cell r="G87">
            <v>600000</v>
          </cell>
          <cell r="H87">
            <v>522412.64999999997</v>
          </cell>
          <cell r="I87">
            <v>522412.64999999997</v>
          </cell>
          <cell r="J87">
            <v>522412.64999999997</v>
          </cell>
          <cell r="K87">
            <v>522412.64999999997</v>
          </cell>
          <cell r="L87">
            <v>77587.350000000035</v>
          </cell>
          <cell r="M87">
            <v>77587.350000000035</v>
          </cell>
        </row>
        <row r="88">
          <cell r="B88" t="str">
            <v>39201</v>
          </cell>
          <cell r="C88" t="str">
            <v>Impuestos y Derechos</v>
          </cell>
          <cell r="D88">
            <v>5000</v>
          </cell>
          <cell r="E88">
            <v>0</v>
          </cell>
          <cell r="F88">
            <v>0</v>
          </cell>
          <cell r="G88">
            <v>5000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5000</v>
          </cell>
          <cell r="M88">
            <v>5000</v>
          </cell>
        </row>
        <row r="89">
          <cell r="B89">
            <v>39501</v>
          </cell>
          <cell r="C89" t="str">
            <v>PENAS, MULTAS, ACCESORIOS Y ACTUALIZACIONES</v>
          </cell>
          <cell r="D89">
            <v>20000</v>
          </cell>
          <cell r="E89">
            <v>10000</v>
          </cell>
          <cell r="F89">
            <v>0</v>
          </cell>
          <cell r="G89">
            <v>30000</v>
          </cell>
          <cell r="H89">
            <v>28571</v>
          </cell>
          <cell r="I89">
            <v>28571</v>
          </cell>
          <cell r="J89">
            <v>28571</v>
          </cell>
          <cell r="K89">
            <v>28571</v>
          </cell>
          <cell r="L89">
            <v>1429</v>
          </cell>
          <cell r="M89">
            <v>1429</v>
          </cell>
        </row>
        <row r="90">
          <cell r="B90">
            <v>4000</v>
          </cell>
          <cell r="C90" t="str">
            <v>TRANSFERENCIAS, ASIGNACIONES, SUBSIDIOS Y OTRAS AY</v>
          </cell>
          <cell r="D90">
            <v>33436316.73</v>
          </cell>
          <cell r="E90">
            <v>33025875</v>
          </cell>
          <cell r="F90">
            <v>0</v>
          </cell>
          <cell r="G90">
            <v>66462191.730000004</v>
          </cell>
          <cell r="H90">
            <v>47431015</v>
          </cell>
          <cell r="I90">
            <v>47431015</v>
          </cell>
          <cell r="J90">
            <v>47431015</v>
          </cell>
          <cell r="K90">
            <v>47431015</v>
          </cell>
          <cell r="L90">
            <v>19031176.730000004</v>
          </cell>
          <cell r="M90">
            <v>19031176.730000004</v>
          </cell>
        </row>
        <row r="91">
          <cell r="B91">
            <v>43101</v>
          </cell>
          <cell r="C91" t="str">
            <v>SUBSIDIOS A LA PRODUCCION</v>
          </cell>
          <cell r="D91">
            <v>32436316.73</v>
          </cell>
          <cell r="E91">
            <v>33025875</v>
          </cell>
          <cell r="F91">
            <v>0</v>
          </cell>
          <cell r="G91">
            <v>65462191.730000004</v>
          </cell>
          <cell r="H91">
            <v>47025875</v>
          </cell>
          <cell r="I91">
            <v>47025875</v>
          </cell>
          <cell r="J91">
            <v>47025875</v>
          </cell>
          <cell r="K91">
            <v>47025875</v>
          </cell>
          <cell r="L91">
            <v>18436316.730000004</v>
          </cell>
          <cell r="M91">
            <v>18436316.730000004</v>
          </cell>
        </row>
        <row r="92">
          <cell r="B92">
            <v>43301</v>
          </cell>
          <cell r="C92" t="str">
            <v>SUBSIDIOS A LA INVERSION</v>
          </cell>
          <cell r="D92">
            <v>1000000</v>
          </cell>
          <cell r="E92">
            <v>0</v>
          </cell>
          <cell r="F92">
            <v>0</v>
          </cell>
          <cell r="G92">
            <v>1000000</v>
          </cell>
          <cell r="H92">
            <v>405140</v>
          </cell>
          <cell r="I92">
            <v>405140</v>
          </cell>
          <cell r="J92">
            <v>405140</v>
          </cell>
          <cell r="K92">
            <v>405140</v>
          </cell>
          <cell r="L92">
            <v>594860</v>
          </cell>
          <cell r="M92">
            <v>594860</v>
          </cell>
        </row>
        <row r="93">
          <cell r="B93">
            <v>5000</v>
          </cell>
          <cell r="C93" t="str">
            <v>BIENES MUEBLES, INMUEBLES E INTANGIBLES</v>
          </cell>
          <cell r="D93">
            <v>0</v>
          </cell>
          <cell r="E93">
            <v>17062.68</v>
          </cell>
          <cell r="F93">
            <v>0</v>
          </cell>
          <cell r="G93">
            <v>17062.68</v>
          </cell>
          <cell r="H93">
            <v>17062.68</v>
          </cell>
          <cell r="I93">
            <v>17062.68</v>
          </cell>
          <cell r="J93">
            <v>17062.68</v>
          </cell>
          <cell r="K93">
            <v>17062.68</v>
          </cell>
          <cell r="L93">
            <v>0</v>
          </cell>
          <cell r="M93">
            <v>0</v>
          </cell>
        </row>
        <row r="94">
          <cell r="B94" t="str">
            <v>51101</v>
          </cell>
          <cell r="C94" t="str">
            <v>Muebles de Oficina y Estanteria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B95" t="str">
            <v>51501</v>
          </cell>
          <cell r="C95" t="str">
            <v>Eqpo de Computo y de Tecnologias de la informacion</v>
          </cell>
          <cell r="D95">
            <v>0</v>
          </cell>
          <cell r="E95">
            <v>17062.68</v>
          </cell>
          <cell r="F95">
            <v>0</v>
          </cell>
          <cell r="G95">
            <v>17062.68</v>
          </cell>
          <cell r="H95">
            <v>17062.68</v>
          </cell>
          <cell r="I95">
            <v>17062.68</v>
          </cell>
          <cell r="J95">
            <v>17062.68</v>
          </cell>
          <cell r="K95">
            <v>17062.68</v>
          </cell>
          <cell r="L95">
            <v>0</v>
          </cell>
          <cell r="M95">
            <v>0</v>
          </cell>
        </row>
      </sheetData>
      <sheetData sheetId="2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la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C9E24-CD07-4BA5-80C0-0A2D1FD0C0DB}">
  <sheetPr>
    <tabColor theme="0" tint="-4.9989318521683403E-2"/>
  </sheetPr>
  <dimension ref="A1:K56"/>
  <sheetViews>
    <sheetView tabSelected="1" zoomScaleNormal="100" zoomScaleSheetLayoutView="100" workbookViewId="0">
      <selection activeCell="D427" sqref="D427"/>
    </sheetView>
  </sheetViews>
  <sheetFormatPr baseColWidth="10" defaultColWidth="11.28515625" defaultRowHeight="16.5" x14ac:dyDescent="0.25"/>
  <cols>
    <col min="1" max="1" width="1.140625" style="2" customWidth="1"/>
    <col min="2" max="2" width="31.7109375" style="2" customWidth="1"/>
    <col min="3" max="3" width="14.28515625" style="1" customWidth="1"/>
    <col min="4" max="4" width="14.42578125" style="1" customWidth="1"/>
    <col min="5" max="5" width="13.140625" style="1" customWidth="1"/>
    <col min="6" max="6" width="14" style="1" customWidth="1"/>
    <col min="7" max="7" width="15" style="1" customWidth="1"/>
    <col min="8" max="8" width="14.28515625" style="1" customWidth="1"/>
    <col min="9" max="10" width="11.28515625" style="1"/>
    <col min="11" max="11" width="14.7109375" style="1" bestFit="1" customWidth="1"/>
    <col min="12" max="16384" width="11.28515625" style="1"/>
  </cols>
  <sheetData>
    <row r="1" spans="1:11" x14ac:dyDescent="0.25">
      <c r="A1" s="114" t="str">
        <f>'[2]ETCA-I-01'!A1:G1</f>
        <v>Comision Estatal del Agua</v>
      </c>
      <c r="B1" s="114"/>
      <c r="C1" s="114"/>
      <c r="D1" s="114"/>
      <c r="E1" s="114"/>
      <c r="F1" s="114"/>
      <c r="G1" s="114"/>
      <c r="H1" s="114"/>
    </row>
    <row r="2" spans="1:11" s="112" customFormat="1" ht="15.75" x14ac:dyDescent="0.25">
      <c r="A2" s="114" t="s">
        <v>40</v>
      </c>
      <c r="B2" s="114"/>
      <c r="C2" s="114"/>
      <c r="D2" s="114"/>
      <c r="E2" s="114"/>
      <c r="F2" s="114"/>
      <c r="G2" s="114"/>
      <c r="H2" s="114"/>
    </row>
    <row r="3" spans="1:11" s="112" customFormat="1" x14ac:dyDescent="0.25">
      <c r="A3" s="113" t="str">
        <f>'[1]ETCA-I-03'!A3:D3</f>
        <v>Del 01 de Enero al 30 de Septiembre de 2023</v>
      </c>
      <c r="B3" s="113"/>
      <c r="C3" s="113"/>
      <c r="D3" s="113"/>
      <c r="E3" s="113"/>
      <c r="F3" s="113"/>
      <c r="G3" s="113"/>
      <c r="H3" s="113"/>
    </row>
    <row r="4" spans="1:11" s="31" customFormat="1" ht="17.25" thickBot="1" x14ac:dyDescent="0.3">
      <c r="A4" s="111"/>
      <c r="B4" s="111"/>
      <c r="C4" s="110"/>
      <c r="D4" s="110"/>
      <c r="E4" s="110"/>
      <c r="F4" s="110"/>
      <c r="G4" s="109"/>
      <c r="H4" s="108"/>
    </row>
    <row r="5" spans="1:11" s="60" customFormat="1" ht="17.25" thickBot="1" x14ac:dyDescent="0.3">
      <c r="A5" s="107" t="s">
        <v>39</v>
      </c>
      <c r="B5" s="106"/>
      <c r="C5" s="74" t="s">
        <v>33</v>
      </c>
      <c r="D5" s="73"/>
      <c r="E5" s="73"/>
      <c r="F5" s="73"/>
      <c r="G5" s="72"/>
      <c r="H5" s="71"/>
    </row>
    <row r="6" spans="1:11" s="60" customFormat="1" ht="39" thickBot="1" x14ac:dyDescent="0.3">
      <c r="A6" s="105"/>
      <c r="B6" s="104"/>
      <c r="C6" s="67" t="s">
        <v>32</v>
      </c>
      <c r="D6" s="67" t="s">
        <v>31</v>
      </c>
      <c r="E6" s="67" t="s">
        <v>30</v>
      </c>
      <c r="F6" s="66" t="s">
        <v>29</v>
      </c>
      <c r="G6" s="66" t="s">
        <v>28</v>
      </c>
      <c r="H6" s="65" t="s">
        <v>27</v>
      </c>
    </row>
    <row r="7" spans="1:11" s="60" customFormat="1" ht="17.25" thickBot="1" x14ac:dyDescent="0.3">
      <c r="A7" s="103"/>
      <c r="B7" s="102"/>
      <c r="C7" s="61" t="s">
        <v>26</v>
      </c>
      <c r="D7" s="61" t="s">
        <v>25</v>
      </c>
      <c r="E7" s="61" t="s">
        <v>24</v>
      </c>
      <c r="F7" s="62" t="s">
        <v>23</v>
      </c>
      <c r="G7" s="62" t="s">
        <v>22</v>
      </c>
      <c r="H7" s="61" t="s">
        <v>21</v>
      </c>
    </row>
    <row r="8" spans="1:11" s="60" customFormat="1" ht="8.25" customHeight="1" x14ac:dyDescent="0.25">
      <c r="A8" s="101"/>
      <c r="B8" s="13"/>
      <c r="C8" s="100"/>
      <c r="D8" s="100"/>
      <c r="E8" s="99"/>
      <c r="F8" s="100"/>
      <c r="G8" s="100"/>
      <c r="H8" s="99"/>
    </row>
    <row r="9" spans="1:11" ht="17.100000000000001" customHeight="1" x14ac:dyDescent="0.25">
      <c r="A9" s="98"/>
      <c r="B9" s="97" t="s">
        <v>38</v>
      </c>
      <c r="C9" s="46"/>
      <c r="D9" s="46"/>
      <c r="E9" s="96">
        <f>C9+D9</f>
        <v>0</v>
      </c>
      <c r="F9" s="46"/>
      <c r="G9" s="46"/>
      <c r="H9" s="96">
        <f>G9-C9</f>
        <v>0</v>
      </c>
    </row>
    <row r="10" spans="1:11" ht="17.100000000000001" customHeight="1" x14ac:dyDescent="0.25">
      <c r="A10" s="98"/>
      <c r="B10" s="97" t="s">
        <v>12</v>
      </c>
      <c r="C10" s="46">
        <v>0</v>
      </c>
      <c r="D10" s="46">
        <v>0</v>
      </c>
      <c r="E10" s="96">
        <f>C10+D10</f>
        <v>0</v>
      </c>
      <c r="F10" s="46">
        <v>0</v>
      </c>
      <c r="G10" s="46">
        <v>0</v>
      </c>
      <c r="H10" s="96">
        <f>G10-C10</f>
        <v>0</v>
      </c>
    </row>
    <row r="11" spans="1:11" ht="17.100000000000001" customHeight="1" x14ac:dyDescent="0.25">
      <c r="A11" s="98"/>
      <c r="B11" s="97" t="s">
        <v>18</v>
      </c>
      <c r="C11" s="46">
        <v>0</v>
      </c>
      <c r="D11" s="46"/>
      <c r="E11" s="96">
        <f>C11+D11</f>
        <v>0</v>
      </c>
      <c r="F11" s="46"/>
      <c r="G11" s="46"/>
      <c r="H11" s="96">
        <f>G11-C11</f>
        <v>0</v>
      </c>
    </row>
    <row r="12" spans="1:11" ht="17.100000000000001" customHeight="1" x14ac:dyDescent="0.25">
      <c r="A12" s="98"/>
      <c r="B12" s="97" t="s">
        <v>17</v>
      </c>
      <c r="C12" s="46">
        <v>0</v>
      </c>
      <c r="D12" s="46"/>
      <c r="E12" s="96">
        <f>C12+D12</f>
        <v>0</v>
      </c>
      <c r="F12" s="46"/>
      <c r="G12" s="46"/>
      <c r="H12" s="96">
        <f>G12-C12</f>
        <v>0</v>
      </c>
    </row>
    <row r="13" spans="1:11" ht="17.100000000000001" customHeight="1" x14ac:dyDescent="0.25">
      <c r="A13" s="98"/>
      <c r="B13" s="97" t="s">
        <v>37</v>
      </c>
      <c r="C13" s="46">
        <v>0</v>
      </c>
      <c r="D13" s="46">
        <v>11484858.52</v>
      </c>
      <c r="E13" s="96">
        <f>C13+D13</f>
        <v>11484858.52</v>
      </c>
      <c r="F13" s="46">
        <v>11484858.52</v>
      </c>
      <c r="G13" s="46">
        <v>11484858.52</v>
      </c>
      <c r="H13" s="96">
        <f>G13-C13</f>
        <v>11484858.52</v>
      </c>
    </row>
    <row r="14" spans="1:11" ht="17.100000000000001" customHeight="1" x14ac:dyDescent="0.25">
      <c r="A14" s="98"/>
      <c r="B14" s="97" t="s">
        <v>36</v>
      </c>
      <c r="C14" s="46">
        <v>0</v>
      </c>
      <c r="D14" s="46"/>
      <c r="E14" s="96">
        <f>C14+D14</f>
        <v>0</v>
      </c>
      <c r="F14" s="46"/>
      <c r="G14" s="46"/>
      <c r="H14" s="96">
        <f>G14-C14</f>
        <v>0</v>
      </c>
    </row>
    <row r="15" spans="1:11" ht="29.25" customHeight="1" x14ac:dyDescent="0.25">
      <c r="A15" s="98"/>
      <c r="B15" s="97" t="s">
        <v>35</v>
      </c>
      <c r="C15" s="46">
        <v>269652719.99859548</v>
      </c>
      <c r="D15" s="46">
        <v>41432063.560000002</v>
      </c>
      <c r="E15" s="96">
        <f>C15+D15</f>
        <v>311084783.55859548</v>
      </c>
      <c r="F15" s="46">
        <v>259192327.66</v>
      </c>
      <c r="G15" s="46">
        <v>176026410.84999999</v>
      </c>
      <c r="H15" s="96">
        <f>G15-C15</f>
        <v>-93626309.148595482</v>
      </c>
    </row>
    <row r="16" spans="1:11" ht="51" customHeight="1" x14ac:dyDescent="0.25">
      <c r="A16" s="98"/>
      <c r="B16" s="97" t="s">
        <v>14</v>
      </c>
      <c r="C16" s="46">
        <v>115000000</v>
      </c>
      <c r="D16" s="46">
        <v>2125130926</v>
      </c>
      <c r="E16" s="96">
        <f>C16+D16</f>
        <v>2240130926</v>
      </c>
      <c r="F16" s="46">
        <v>2150752028.3600001</v>
      </c>
      <c r="G16" s="46">
        <v>2150752028.3600001</v>
      </c>
      <c r="H16" s="96">
        <f>G16-C16</f>
        <v>2035752028.3600001</v>
      </c>
      <c r="K16" s="95"/>
    </row>
    <row r="17" spans="1:11" ht="25.5" x14ac:dyDescent="0.25">
      <c r="A17" s="98"/>
      <c r="B17" s="97" t="s">
        <v>9</v>
      </c>
      <c r="C17" s="46">
        <v>398014411.31999999</v>
      </c>
      <c r="D17" s="46">
        <v>64276988.019999981</v>
      </c>
      <c r="E17" s="96">
        <f>C17+D17</f>
        <v>462291399.33999997</v>
      </c>
      <c r="F17" s="46">
        <v>307538046.85000002</v>
      </c>
      <c r="G17" s="46">
        <v>307538046.85000002</v>
      </c>
      <c r="H17" s="96">
        <f>G17-C17</f>
        <v>-90476364.469999969</v>
      </c>
      <c r="K17" s="95"/>
    </row>
    <row r="18" spans="1:11" ht="17.100000000000001" customHeight="1" thickBot="1" x14ac:dyDescent="0.3">
      <c r="A18" s="94"/>
      <c r="B18" s="93" t="s">
        <v>7</v>
      </c>
      <c r="C18" s="92"/>
      <c r="D18" s="92"/>
      <c r="E18" s="91">
        <f>C18+D18</f>
        <v>0</v>
      </c>
      <c r="F18" s="92"/>
      <c r="G18" s="92"/>
      <c r="H18" s="91">
        <f>G18-C18</f>
        <v>0</v>
      </c>
    </row>
    <row r="19" spans="1:11" s="86" customFormat="1" ht="28.5" customHeight="1" thickBot="1" x14ac:dyDescent="0.3">
      <c r="A19" s="90" t="s">
        <v>6</v>
      </c>
      <c r="B19" s="89"/>
      <c r="C19" s="87">
        <f>C9+C10+C11+C12+C13+C14+C15+C16+C17+C18</f>
        <v>782667131.31859541</v>
      </c>
      <c r="D19" s="88">
        <f>D9+D10+D11+D12+D13+D14+D15+D16+D17+D18</f>
        <v>2242324836.0999999</v>
      </c>
      <c r="E19" s="87">
        <f>E9+E10+E11+E12+E13+E14+E15+E16+E17+E18</f>
        <v>3024991967.4185958</v>
      </c>
      <c r="F19" s="88">
        <f>F9+F10+F11+F12+F13+F14+F15+F16+F17+F18</f>
        <v>2728967261.3899999</v>
      </c>
      <c r="G19" s="88">
        <f>G9+G10+G11+G12+G13+G14+G15+G16+G17+G18</f>
        <v>2645801344.5799999</v>
      </c>
      <c r="H19" s="87">
        <f>G19-C19</f>
        <v>1863134213.2614045</v>
      </c>
    </row>
    <row r="20" spans="1:11" ht="22.5" customHeight="1" thickBot="1" x14ac:dyDescent="0.3">
      <c r="A20" s="27"/>
      <c r="B20" s="27"/>
      <c r="C20" s="85"/>
      <c r="D20" s="84"/>
      <c r="E20" s="84"/>
      <c r="F20" s="84"/>
      <c r="G20" s="83" t="s">
        <v>5</v>
      </c>
      <c r="H20" s="82">
        <f>IF(($G$19-$C$19)&lt;=0,"",$G$19-$C$19)</f>
        <v>1863134213.2614045</v>
      </c>
    </row>
    <row r="21" spans="1:11" ht="10.5" customHeight="1" thickBot="1" x14ac:dyDescent="0.3">
      <c r="A21" s="13"/>
      <c r="B21" s="13"/>
      <c r="C21" s="81"/>
      <c r="D21" s="80"/>
      <c r="E21" s="79"/>
      <c r="F21" s="78"/>
      <c r="G21" s="78"/>
      <c r="H21" s="77"/>
    </row>
    <row r="22" spans="1:11" s="60" customFormat="1" ht="17.25" thickBot="1" x14ac:dyDescent="0.3">
      <c r="A22" s="76" t="s">
        <v>34</v>
      </c>
      <c r="B22" s="75"/>
      <c r="C22" s="74" t="s">
        <v>33</v>
      </c>
      <c r="D22" s="73"/>
      <c r="E22" s="73"/>
      <c r="F22" s="73"/>
      <c r="G22" s="72"/>
      <c r="H22" s="71"/>
      <c r="I22" s="70"/>
    </row>
    <row r="23" spans="1:11" s="60" customFormat="1" ht="39" thickBot="1" x14ac:dyDescent="0.3">
      <c r="A23" s="69"/>
      <c r="B23" s="68"/>
      <c r="C23" s="67" t="s">
        <v>32</v>
      </c>
      <c r="D23" s="67" t="s">
        <v>31</v>
      </c>
      <c r="E23" s="67" t="s">
        <v>30</v>
      </c>
      <c r="F23" s="66" t="s">
        <v>29</v>
      </c>
      <c r="G23" s="66" t="s">
        <v>28</v>
      </c>
      <c r="H23" s="65" t="s">
        <v>27</v>
      </c>
    </row>
    <row r="24" spans="1:11" s="60" customFormat="1" ht="17.25" thickBot="1" x14ac:dyDescent="0.3">
      <c r="A24" s="64"/>
      <c r="B24" s="63"/>
      <c r="C24" s="61" t="s">
        <v>26</v>
      </c>
      <c r="D24" s="61" t="s">
        <v>25</v>
      </c>
      <c r="E24" s="61" t="s">
        <v>24</v>
      </c>
      <c r="F24" s="62" t="s">
        <v>23</v>
      </c>
      <c r="G24" s="62" t="s">
        <v>22</v>
      </c>
      <c r="H24" s="61" t="s">
        <v>21</v>
      </c>
    </row>
    <row r="25" spans="1:11" s="31" customFormat="1" ht="48" customHeight="1" x14ac:dyDescent="0.25">
      <c r="A25" s="59" t="s">
        <v>20</v>
      </c>
      <c r="B25" s="58"/>
      <c r="C25" s="42">
        <f>SUM(C26,C27,C28,C29,C30,C31,C32,C33)</f>
        <v>115000000</v>
      </c>
      <c r="D25" s="42">
        <f>SUM(D26,D27,D28,D29,D30,D31,D32,D33)</f>
        <v>2125130926</v>
      </c>
      <c r="E25" s="42">
        <f>SUM(E26,E27,E28,E29,E30,E31,E32,E33)</f>
        <v>2240130926</v>
      </c>
      <c r="F25" s="42">
        <f>SUM(F26,F27,F28,F29,F30,F31,F32,F33)</f>
        <v>2150752028.3600001</v>
      </c>
      <c r="G25" s="42">
        <f>SUM(G26,G27,G28,G29,G30,G31,G32,G33)</f>
        <v>2150752028.3600001</v>
      </c>
      <c r="H25" s="42">
        <f>SUM(H26,H27,H28,H29,H30,H31,H32,H33)</f>
        <v>2035752028.3600001</v>
      </c>
    </row>
    <row r="26" spans="1:11" s="31" customFormat="1" ht="17.100000000000001" customHeight="1" x14ac:dyDescent="0.25">
      <c r="A26" s="57" t="s">
        <v>19</v>
      </c>
      <c r="B26" s="56"/>
      <c r="C26" s="38">
        <v>0</v>
      </c>
      <c r="D26" s="38">
        <v>0</v>
      </c>
      <c r="E26" s="39">
        <f>C26+D26</f>
        <v>0</v>
      </c>
      <c r="F26" s="38">
        <v>0</v>
      </c>
      <c r="G26" s="38">
        <v>0</v>
      </c>
      <c r="H26" s="37">
        <f>G26-C26</f>
        <v>0</v>
      </c>
    </row>
    <row r="27" spans="1:11" s="31" customFormat="1" ht="17.100000000000001" customHeight="1" x14ac:dyDescent="0.25">
      <c r="A27" s="57"/>
      <c r="B27" s="44" t="s">
        <v>12</v>
      </c>
      <c r="C27" s="38"/>
      <c r="D27" s="38"/>
      <c r="E27" s="39"/>
      <c r="F27" s="38"/>
      <c r="G27" s="38"/>
      <c r="H27" s="37"/>
    </row>
    <row r="28" spans="1:11" s="31" customFormat="1" ht="17.100000000000001" customHeight="1" x14ac:dyDescent="0.25">
      <c r="A28" s="57" t="s">
        <v>18</v>
      </c>
      <c r="B28" s="56"/>
      <c r="C28" s="38"/>
      <c r="D28" s="38"/>
      <c r="E28" s="39">
        <f>C28+D28</f>
        <v>0</v>
      </c>
      <c r="F28" s="38"/>
      <c r="G28" s="38"/>
      <c r="H28" s="37">
        <f>G28-C28</f>
        <v>0</v>
      </c>
    </row>
    <row r="29" spans="1:11" s="31" customFormat="1" x14ac:dyDescent="0.25">
      <c r="A29" s="52" t="s">
        <v>17</v>
      </c>
      <c r="B29" s="51"/>
      <c r="C29" s="38"/>
      <c r="D29" s="38"/>
      <c r="E29" s="39">
        <f>C29+D29</f>
        <v>0</v>
      </c>
      <c r="F29" s="38"/>
      <c r="G29" s="38"/>
      <c r="H29" s="37">
        <f>G29-C29</f>
        <v>0</v>
      </c>
    </row>
    <row r="30" spans="1:11" s="31" customFormat="1" ht="17.100000000000001" customHeight="1" x14ac:dyDescent="0.25">
      <c r="A30" s="52" t="s">
        <v>11</v>
      </c>
      <c r="B30" s="51"/>
      <c r="C30" s="38"/>
      <c r="D30" s="38"/>
      <c r="E30" s="39">
        <f>C30+D30</f>
        <v>0</v>
      </c>
      <c r="F30" s="38"/>
      <c r="G30" s="38"/>
      <c r="H30" s="37">
        <f>G30-C30</f>
        <v>0</v>
      </c>
    </row>
    <row r="31" spans="1:11" ht="17.100000000000001" customHeight="1" x14ac:dyDescent="0.25">
      <c r="A31" s="52" t="s">
        <v>16</v>
      </c>
      <c r="B31" s="51" t="s">
        <v>15</v>
      </c>
      <c r="C31" s="55"/>
      <c r="D31" s="55"/>
      <c r="E31" s="39">
        <f>C31+D31</f>
        <v>0</v>
      </c>
      <c r="F31" s="55"/>
      <c r="G31" s="55"/>
      <c r="H31" s="37">
        <f>G31-C31</f>
        <v>0</v>
      </c>
    </row>
    <row r="32" spans="1:11" s="31" customFormat="1" ht="51" customHeight="1" x14ac:dyDescent="0.25">
      <c r="A32" s="54"/>
      <c r="B32" s="53" t="s">
        <v>14</v>
      </c>
      <c r="C32" s="38">
        <v>115000000</v>
      </c>
      <c r="D32" s="39">
        <v>2125130926</v>
      </c>
      <c r="E32" s="39">
        <f>C32+D32</f>
        <v>2240130926</v>
      </c>
      <c r="F32" s="38">
        <v>2150752028.3600001</v>
      </c>
      <c r="G32" s="38">
        <v>2150752028.3600001</v>
      </c>
      <c r="H32" s="37">
        <f>G32-C32</f>
        <v>2035752028.3600001</v>
      </c>
    </row>
    <row r="33" spans="1:8" s="31" customFormat="1" ht="27.75" customHeight="1" x14ac:dyDescent="0.25">
      <c r="A33" s="52" t="s">
        <v>9</v>
      </c>
      <c r="B33" s="51"/>
      <c r="C33" s="38"/>
      <c r="D33" s="38"/>
      <c r="E33" s="39">
        <f>C33+D33</f>
        <v>0</v>
      </c>
      <c r="F33" s="38"/>
      <c r="G33" s="38"/>
      <c r="H33" s="37">
        <f>G33-C33</f>
        <v>0</v>
      </c>
    </row>
    <row r="34" spans="1:8" s="31" customFormat="1" ht="8.25" customHeight="1" x14ac:dyDescent="0.25">
      <c r="A34" s="41"/>
      <c r="B34" s="43"/>
      <c r="C34" s="38"/>
      <c r="D34" s="38"/>
      <c r="E34" s="39"/>
      <c r="F34" s="38"/>
      <c r="G34" s="38"/>
      <c r="H34" s="37"/>
    </row>
    <row r="35" spans="1:8" s="31" customFormat="1" ht="66.75" customHeight="1" x14ac:dyDescent="0.25">
      <c r="A35" s="50" t="s">
        <v>13</v>
      </c>
      <c r="B35" s="49"/>
      <c r="C35" s="42">
        <f>SUM(C36:C39)</f>
        <v>667667131.31859541</v>
      </c>
      <c r="D35" s="42">
        <f>SUM(D36:D39)</f>
        <v>117193910.09999998</v>
      </c>
      <c r="E35" s="42">
        <f>SUM(E36:E39)</f>
        <v>784861041.41859543</v>
      </c>
      <c r="F35" s="42">
        <f>SUM(F36:F39)</f>
        <v>578215233.02999997</v>
      </c>
      <c r="G35" s="42">
        <f>SUM(G36:G39)</f>
        <v>495049316.22000003</v>
      </c>
      <c r="H35" s="42">
        <f>SUM(H36:H39)</f>
        <v>-172617815.09859544</v>
      </c>
    </row>
    <row r="36" spans="1:8" s="31" customFormat="1" ht="17.100000000000001" customHeight="1" x14ac:dyDescent="0.25">
      <c r="A36" s="45"/>
      <c r="B36" s="44" t="s">
        <v>12</v>
      </c>
      <c r="C36" s="38">
        <v>0</v>
      </c>
      <c r="D36" s="38"/>
      <c r="E36" s="39">
        <f>C36+D36</f>
        <v>0</v>
      </c>
      <c r="F36" s="38"/>
      <c r="G36" s="38"/>
      <c r="H36" s="37">
        <f>G36-C36</f>
        <v>0</v>
      </c>
    </row>
    <row r="37" spans="1:8" s="31" customFormat="1" ht="17.100000000000001" customHeight="1" x14ac:dyDescent="0.25">
      <c r="A37" s="45"/>
      <c r="B37" s="44" t="s">
        <v>11</v>
      </c>
      <c r="C37" s="38">
        <v>0</v>
      </c>
      <c r="D37" s="38">
        <v>11484858.52</v>
      </c>
      <c r="E37" s="39">
        <f>C37+D37</f>
        <v>11484858.52</v>
      </c>
      <c r="F37" s="38">
        <v>11484858.52</v>
      </c>
      <c r="G37" s="38">
        <v>11484858.52</v>
      </c>
      <c r="H37" s="37">
        <f>G37-C37</f>
        <v>11484858.52</v>
      </c>
    </row>
    <row r="38" spans="1:8" s="31" customFormat="1" ht="30.75" customHeight="1" x14ac:dyDescent="0.25">
      <c r="A38" s="45"/>
      <c r="B38" s="48" t="s">
        <v>10</v>
      </c>
      <c r="C38" s="38">
        <v>269652719.99859548</v>
      </c>
      <c r="D38" s="38">
        <v>41432063.560000002</v>
      </c>
      <c r="E38" s="39">
        <f>C38+D38</f>
        <v>311084783.55859548</v>
      </c>
      <c r="F38" s="46">
        <v>259192327.66</v>
      </c>
      <c r="G38" s="46">
        <v>176026410.84999999</v>
      </c>
      <c r="H38" s="37">
        <f>G38-C38</f>
        <v>-93626309.148595482</v>
      </c>
    </row>
    <row r="39" spans="1:8" s="31" customFormat="1" ht="29.25" customHeight="1" x14ac:dyDescent="0.25">
      <c r="A39" s="45"/>
      <c r="B39" s="47" t="s">
        <v>9</v>
      </c>
      <c r="C39" s="38">
        <v>398014411.31999999</v>
      </c>
      <c r="D39" s="38">
        <v>64276988.019999981</v>
      </c>
      <c r="E39" s="39">
        <f>C39+D39</f>
        <v>462291399.33999997</v>
      </c>
      <c r="F39" s="46">
        <v>307538046.85000002</v>
      </c>
      <c r="G39" s="46">
        <v>307538046.85000002</v>
      </c>
      <c r="H39" s="37">
        <f>G39-C39</f>
        <v>-90476364.469999969</v>
      </c>
    </row>
    <row r="40" spans="1:8" s="31" customFormat="1" ht="6" customHeight="1" x14ac:dyDescent="0.25">
      <c r="A40" s="45"/>
      <c r="B40" s="44"/>
      <c r="C40" s="38"/>
      <c r="D40" s="38"/>
      <c r="E40" s="39"/>
      <c r="F40" s="38"/>
      <c r="G40" s="38"/>
      <c r="H40" s="37"/>
    </row>
    <row r="41" spans="1:8" s="31" customFormat="1" ht="17.100000000000001" customHeight="1" x14ac:dyDescent="0.25">
      <c r="A41" s="41" t="s">
        <v>8</v>
      </c>
      <c r="B41" s="43"/>
      <c r="C41" s="42">
        <f>C42</f>
        <v>0</v>
      </c>
      <c r="D41" s="42">
        <f>D42</f>
        <v>0</v>
      </c>
      <c r="E41" s="42">
        <f>E42</f>
        <v>0</v>
      </c>
      <c r="F41" s="42">
        <f>F42</f>
        <v>0</v>
      </c>
      <c r="G41" s="42">
        <f>G42</f>
        <v>0</v>
      </c>
      <c r="H41" s="42">
        <f>H42</f>
        <v>0</v>
      </c>
    </row>
    <row r="42" spans="1:8" s="31" customFormat="1" ht="17.100000000000001" customHeight="1" x14ac:dyDescent="0.25">
      <c r="A42" s="41"/>
      <c r="B42" s="40" t="s">
        <v>7</v>
      </c>
      <c r="C42" s="38">
        <v>0</v>
      </c>
      <c r="D42" s="38"/>
      <c r="E42" s="39">
        <f>C42+D42</f>
        <v>0</v>
      </c>
      <c r="F42" s="38"/>
      <c r="G42" s="38"/>
      <c r="H42" s="37">
        <f>G42-C42</f>
        <v>0</v>
      </c>
    </row>
    <row r="43" spans="1:8" s="31" customFormat="1" ht="12.75" customHeight="1" thickBot="1" x14ac:dyDescent="0.3">
      <c r="A43" s="36"/>
      <c r="B43" s="35"/>
      <c r="C43" s="33"/>
      <c r="D43" s="33"/>
      <c r="E43" s="34"/>
      <c r="F43" s="33"/>
      <c r="G43" s="33"/>
      <c r="H43" s="32"/>
    </row>
    <row r="44" spans="1:8" ht="21.75" customHeight="1" thickBot="1" x14ac:dyDescent="0.3">
      <c r="A44" s="30" t="s">
        <v>6</v>
      </c>
      <c r="B44" s="29"/>
      <c r="C44" s="28">
        <f>C25+C35+C41</f>
        <v>782667131.31859541</v>
      </c>
      <c r="D44" s="28">
        <f>D25+D35+D41</f>
        <v>2242324836.0999999</v>
      </c>
      <c r="E44" s="28">
        <f>E25+E35+E41</f>
        <v>3024991967.4185953</v>
      </c>
      <c r="F44" s="28">
        <f>F25+F35+F41</f>
        <v>2728967261.3900003</v>
      </c>
      <c r="G44" s="28">
        <f>G25+G35+G41</f>
        <v>2645801344.5799999</v>
      </c>
      <c r="H44" s="28">
        <f>H25+H35+H41</f>
        <v>1863134213.2614048</v>
      </c>
    </row>
    <row r="45" spans="1:8" ht="23.25" customHeight="1" thickBot="1" x14ac:dyDescent="0.3">
      <c r="A45" s="27"/>
      <c r="B45" s="27"/>
      <c r="C45" s="26"/>
      <c r="D45" s="26"/>
      <c r="E45" s="26"/>
      <c r="F45" s="25"/>
      <c r="G45" s="24" t="s">
        <v>5</v>
      </c>
      <c r="H45" s="23">
        <f>IF(($G$44-$C$44)&lt;=0,"",$G$44-$C$44)</f>
        <v>1863134213.2614045</v>
      </c>
    </row>
    <row r="46" spans="1:8" x14ac:dyDescent="0.25">
      <c r="A46" s="13"/>
      <c r="B46" s="13"/>
      <c r="C46" s="12"/>
      <c r="D46" s="12"/>
      <c r="E46" s="12"/>
      <c r="F46" s="21"/>
      <c r="G46" s="20"/>
      <c r="H46" s="20"/>
    </row>
    <row r="47" spans="1:8" x14ac:dyDescent="0.25">
      <c r="A47" s="13"/>
      <c r="B47" s="13"/>
      <c r="C47" s="12"/>
      <c r="D47" s="12"/>
      <c r="E47" s="22"/>
      <c r="F47" s="21"/>
      <c r="G47" s="20"/>
      <c r="H47" s="20"/>
    </row>
    <row r="48" spans="1:8" s="14" customFormat="1" ht="15.75" customHeight="1" x14ac:dyDescent="0.25">
      <c r="A48" s="16"/>
      <c r="B48" s="19" t="s">
        <v>4</v>
      </c>
      <c r="C48" s="18"/>
      <c r="D48" s="18"/>
      <c r="E48" s="18"/>
      <c r="F48" s="18"/>
      <c r="G48" s="17"/>
      <c r="H48" s="17"/>
    </row>
    <row r="49" spans="1:8" s="14" customFormat="1" ht="12.75" customHeight="1" x14ac:dyDescent="0.25">
      <c r="A49" s="16"/>
      <c r="B49" s="19" t="s">
        <v>3</v>
      </c>
      <c r="C49" s="18"/>
      <c r="D49" s="18"/>
      <c r="E49" s="18"/>
      <c r="F49" s="18"/>
      <c r="G49" s="17"/>
      <c r="H49" s="17"/>
    </row>
    <row r="50" spans="1:8" s="14" customFormat="1" ht="26.25" customHeight="1" x14ac:dyDescent="0.25">
      <c r="A50" s="16"/>
      <c r="B50" s="15" t="s">
        <v>2</v>
      </c>
      <c r="C50" s="15"/>
      <c r="D50" s="15"/>
      <c r="E50" s="15"/>
      <c r="F50" s="15"/>
      <c r="G50" s="15"/>
      <c r="H50" s="15"/>
    </row>
    <row r="51" spans="1:8" ht="23.25" customHeight="1" x14ac:dyDescent="0.25">
      <c r="A51" s="13"/>
      <c r="B51" s="13"/>
      <c r="C51" s="12"/>
      <c r="D51" s="11"/>
      <c r="E51" s="10"/>
      <c r="F51" s="9"/>
      <c r="G51" s="8"/>
      <c r="H51" s="8"/>
    </row>
    <row r="52" spans="1:8" ht="8.25" customHeight="1" x14ac:dyDescent="0.25">
      <c r="A52" s="7"/>
      <c r="B52" s="1"/>
    </row>
    <row r="53" spans="1:8" x14ac:dyDescent="0.25">
      <c r="B53" s="1"/>
      <c r="H53" s="6"/>
    </row>
    <row r="54" spans="1:8" x14ac:dyDescent="0.25">
      <c r="A54" s="5"/>
      <c r="B54" s="4" t="s">
        <v>1</v>
      </c>
      <c r="C54" s="3"/>
      <c r="D54" s="3"/>
      <c r="E54" s="3"/>
      <c r="F54" s="3"/>
      <c r="G54" s="3"/>
      <c r="H54" s="3"/>
    </row>
    <row r="55" spans="1:8" x14ac:dyDescent="0.25">
      <c r="A55" s="5"/>
      <c r="B55" s="4" t="s">
        <v>0</v>
      </c>
      <c r="C55" s="3"/>
      <c r="D55" s="3"/>
      <c r="E55" s="3"/>
      <c r="F55" s="3"/>
      <c r="G55" s="3"/>
      <c r="H55" s="3"/>
    </row>
    <row r="56" spans="1:8" x14ac:dyDescent="0.25">
      <c r="A56" s="5"/>
      <c r="B56" s="4"/>
      <c r="C56" s="3"/>
      <c r="D56" s="3"/>
      <c r="E56" s="3"/>
      <c r="F56" s="3"/>
      <c r="G56" s="3"/>
      <c r="H56" s="3"/>
    </row>
  </sheetData>
  <sheetProtection formatColumns="0" formatRows="0" insertHyperlinks="0"/>
  <mergeCells count="17">
    <mergeCell ref="A30:B30"/>
    <mergeCell ref="B50:H50"/>
    <mergeCell ref="A44:B44"/>
    <mergeCell ref="A35:B35"/>
    <mergeCell ref="A22:B24"/>
    <mergeCell ref="A19:B19"/>
    <mergeCell ref="A29:B29"/>
    <mergeCell ref="A31:B31"/>
    <mergeCell ref="A33:B33"/>
    <mergeCell ref="C22:G22"/>
    <mergeCell ref="A25:B25"/>
    <mergeCell ref="A1:H1"/>
    <mergeCell ref="A2:H2"/>
    <mergeCell ref="A3:H3"/>
    <mergeCell ref="C4:F4"/>
    <mergeCell ref="C5:G5"/>
    <mergeCell ref="A5:B7"/>
  </mergeCells>
  <printOptions horizontalCentered="1"/>
  <pageMargins left="0.39370078740157483" right="0.39370078740157483" top="0.39370078740157483" bottom="0" header="0.31496062992125984" footer="0.31496062992125984"/>
  <pageSetup scale="80" fitToHeight="2" orientation="landscape" r:id="rId1"/>
  <rowBreaks count="1" manualBreakCount="1">
    <brk id="21" max="7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ETCA-II-01</vt:lpstr>
      <vt:lpstr>'ETCA-II-01'!Área_de_impresión</vt:lpstr>
      <vt:lpstr>'ETCA-II-01'!Títulos_a_imprimir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Valeria Lugo</dc:creator>
  <cp:lastModifiedBy>Valeria Lugo</cp:lastModifiedBy>
  <dcterms:created xsi:type="dcterms:W3CDTF">2023-11-14T19:53:10Z</dcterms:created>
  <dcterms:modified xsi:type="dcterms:W3CDTF">2023-11-14T19:54:29Z</dcterms:modified>
</cp:coreProperties>
</file>