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P04\formatos\2023\"/>
    </mc:Choice>
  </mc:AlternateContent>
  <xr:revisionPtr revIDLastSave="0" documentId="8_{3F65FB8C-D97C-4971-B52D-48C1873A2056}" xr6:coauthVersionLast="47" xr6:coauthVersionMax="47" xr10:uidLastSave="{00000000-0000-0000-0000-000000000000}"/>
  <bookViews>
    <workbookView xWindow="-120" yWindow="-120" windowWidth="20730" windowHeight="11160" xr2:uid="{E29F5469-321A-4794-99CD-3147D23C670B}"/>
  </bookViews>
  <sheets>
    <sheet name="ETCA-II-0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y_Asociaciones">#REF!</definedName>
    <definedName name="Ay_ConfCol">#REF!</definedName>
    <definedName name="Ay_DocProy">#REF!</definedName>
    <definedName name="Ay_EmitirDocto">#REF!</definedName>
    <definedName name="Ay_Funcionalidad">#REF!</definedName>
    <definedName name="Ay_Introduccion">#REF!</definedName>
    <definedName name="Ay_Parametros">#REF!</definedName>
    <definedName name="Ay_PorBenef">#REF!</definedName>
    <definedName name="Ay_PorCategorias">#REF!</definedName>
    <definedName name="Ay_PorCuentas">#REF!</definedName>
    <definedName name="Ay_PorDoc">#REF!</definedName>
    <definedName name="Ay_PorPago">#REF!</definedName>
    <definedName name="Ay_Restricciones">#REF!</definedName>
    <definedName name="Ay_Saldos">#REF!</definedName>
    <definedName name="Ay_UsoVistas">#REF!</definedName>
    <definedName name="Ay_Verificar">#REF!</definedName>
    <definedName name="_xlnm.Database">#REF!</definedName>
    <definedName name="camposBD">OFFSET([4]Definiciones!$D$1,0,0,COUNTA([4]Definiciones!$D$1:$D$65536),1)</definedName>
    <definedName name="CodigoCuentaBase">[4]Encabezado!#REF!</definedName>
    <definedName name="dd">#REF!</definedName>
    <definedName name="Documentos">OFFSET([4]Definiciones!$B$1,0,0,COUNTA([4]Definiciones!$B$1:$B$65536),1)</definedName>
    <definedName name="Funciones_Fechas_Periodos">[5]!Funciones_Fechas_Periodos</definedName>
    <definedName name="Funciones_Saldos">[5]!Funciones_Saldos</definedName>
    <definedName name="Funciones_Tablas">[5]!Funciones_Tablas</definedName>
    <definedName name="ppto">[6]Hoja2!$B$3:$M$95</definedName>
    <definedName name="qw">#REF!</definedName>
    <definedName name="SaldoInicialBase">[4]Encabezado!$Z$7</definedName>
    <definedName name="SaldoInicialBaseEnTransito">[4]Encabezado!$Z$8</definedName>
    <definedName name="TablaD">[7]Reglas!$A$4:$G$972</definedName>
    <definedName name="TipoDeposito">OFFSET([4]Definiciones!$G$1,0,0,COUNTA([4]Definiciones!$G$1:$G$65536),1)</definedName>
    <definedName name="_xlnm.Print_Titles" localSheetId="0">'ETCA-II-04'!$6:$7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4" i="1"/>
  <c r="B8" i="1"/>
  <c r="D8" i="1" s="1"/>
  <c r="G8" i="1" s="1"/>
  <c r="C8" i="1"/>
  <c r="E8" i="1"/>
  <c r="F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B16" i="1"/>
  <c r="D16" i="1" s="1"/>
  <c r="G16" i="1" s="1"/>
  <c r="C16" i="1"/>
  <c r="E16" i="1"/>
  <c r="F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B26" i="1"/>
  <c r="D26" i="1" s="1"/>
  <c r="G26" i="1" s="1"/>
  <c r="C26" i="1"/>
  <c r="E26" i="1"/>
  <c r="F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B36" i="1"/>
  <c r="D36" i="1" s="1"/>
  <c r="G36" i="1" s="1"/>
  <c r="C36" i="1"/>
  <c r="E36" i="1"/>
  <c r="F36" i="1"/>
  <c r="D37" i="1"/>
  <c r="G37" i="1" s="1"/>
  <c r="D38" i="1"/>
  <c r="G38" i="1"/>
  <c r="D39" i="1"/>
  <c r="G39" i="1"/>
  <c r="D40" i="1"/>
  <c r="G40" i="1"/>
  <c r="D41" i="1"/>
  <c r="G41" i="1" s="1"/>
  <c r="D42" i="1"/>
  <c r="G42" i="1"/>
  <c r="D43" i="1"/>
  <c r="G43" i="1"/>
  <c r="D44" i="1"/>
  <c r="G44" i="1"/>
  <c r="D45" i="1"/>
  <c r="G45" i="1" s="1"/>
  <c r="B46" i="1"/>
  <c r="D46" i="1" s="1"/>
  <c r="G46" i="1" s="1"/>
  <c r="C46" i="1"/>
  <c r="E46" i="1"/>
  <c r="F46" i="1"/>
  <c r="D47" i="1"/>
  <c r="G47" i="1" s="1"/>
  <c r="D48" i="1"/>
  <c r="G48" i="1"/>
  <c r="D49" i="1"/>
  <c r="G49" i="1"/>
  <c r="D50" i="1"/>
  <c r="G50" i="1"/>
  <c r="D51" i="1"/>
  <c r="G51" i="1" s="1"/>
  <c r="D52" i="1"/>
  <c r="G52" i="1"/>
  <c r="D53" i="1"/>
  <c r="G53" i="1"/>
  <c r="D54" i="1"/>
  <c r="G54" i="1"/>
  <c r="D55" i="1"/>
  <c r="G55" i="1" s="1"/>
  <c r="B56" i="1"/>
  <c r="D56" i="1" s="1"/>
  <c r="G56" i="1" s="1"/>
  <c r="C56" i="1"/>
  <c r="E56" i="1"/>
  <c r="F56" i="1"/>
  <c r="D57" i="1"/>
  <c r="G57" i="1" s="1"/>
  <c r="D58" i="1"/>
  <c r="G58" i="1"/>
  <c r="D59" i="1"/>
  <c r="G59" i="1"/>
  <c r="B60" i="1"/>
  <c r="D60" i="1" s="1"/>
  <c r="G60" i="1" s="1"/>
  <c r="C60" i="1"/>
  <c r="E60" i="1"/>
  <c r="F60" i="1"/>
  <c r="D61" i="1"/>
  <c r="G61" i="1"/>
  <c r="D62" i="1"/>
  <c r="G62" i="1"/>
  <c r="D63" i="1"/>
  <c r="G63" i="1" s="1"/>
  <c r="D64" i="1"/>
  <c r="G64" i="1"/>
  <c r="D65" i="1"/>
  <c r="G65" i="1"/>
  <c r="D66" i="1"/>
  <c r="G66" i="1"/>
  <c r="D67" i="1"/>
  <c r="G67" i="1" s="1"/>
  <c r="B68" i="1"/>
  <c r="D68" i="1" s="1"/>
  <c r="G68" i="1" s="1"/>
  <c r="C68" i="1"/>
  <c r="E68" i="1"/>
  <c r="F68" i="1"/>
  <c r="D69" i="1"/>
  <c r="G69" i="1" s="1"/>
  <c r="D70" i="1"/>
  <c r="G70" i="1"/>
  <c r="D71" i="1"/>
  <c r="G71" i="1"/>
  <c r="B72" i="1"/>
  <c r="D72" i="1" s="1"/>
  <c r="G72" i="1" s="1"/>
  <c r="C72" i="1"/>
  <c r="E72" i="1"/>
  <c r="F72" i="1"/>
  <c r="F80" i="1" s="1"/>
  <c r="D73" i="1"/>
  <c r="G73" i="1"/>
  <c r="D74" i="1"/>
  <c r="G74" i="1"/>
  <c r="D75" i="1"/>
  <c r="G75" i="1" s="1"/>
  <c r="D76" i="1"/>
  <c r="G76" i="1"/>
  <c r="D77" i="1"/>
  <c r="G77" i="1"/>
  <c r="D78" i="1"/>
  <c r="G78" i="1"/>
  <c r="D79" i="1"/>
  <c r="G79" i="1" s="1"/>
  <c r="B80" i="1"/>
  <c r="D80" i="1" s="1"/>
  <c r="G80" i="1" s="1"/>
  <c r="C80" i="1"/>
  <c r="E80" i="1"/>
</calcChain>
</file>

<file path=xl/sharedStrings.xml><?xml version="1.0" encoding="utf-8"?>
<sst xmlns="http://schemas.openxmlformats.org/spreadsheetml/2006/main" count="89" uniqueCount="89">
  <si>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</si>
  <si>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</si>
  <si>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</si>
  <si>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</si>
  <si>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</si>
  <si>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</si>
  <si>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</si>
  <si>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</si>
  <si>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</si>
  <si>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</si>
  <si>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</si>
  <si>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</si>
  <si>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</si>
  <si>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</si>
  <si>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</si>
  <si>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</si>
  <si>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</si>
  <si>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</si>
  <si>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</si>
  <si>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</si>
  <si>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</si>
  <si>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</si>
  <si>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</si>
  <si>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</si>
  <si>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</si>
  <si>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</si>
  <si>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</si>
  <si>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</si>
  <si>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</si>
  <si>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</si>
  <si>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</si>
  <si>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</si>
  <si>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</si>
  <si>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</si>
  <si>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</si>
  <si>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</si>
  <si>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</si>
  <si>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</si>
  <si>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</si>
  <si>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</si>
  <si>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</si>
  <si>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</si>
  <si>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</si>
  <si>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</si>
  <si>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</si>
  <si>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</si>
  <si>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</si>
  <si>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</si>
  <si>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</si>
  <si>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</si>
  <si>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</si>
  <si>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</si>
  <si>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</si>
  <si>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</si>
  <si>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</si>
  <si>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</si>
  <si>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</si>
  <si>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</si>
  <si>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</si>
  <si>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</si>
  <si>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</si>
  <si>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</si>
  <si>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</si>
  <si>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</si>
  <si>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</si>
  <si>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</si>
  <si>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</si>
  <si>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</si>
  <si>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</si>
  <si>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</si>
  <si>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</si>
  <si>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</si>
  <si>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</si>
  <si>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( 6 = 3 - 4 )</t>
  </si>
  <si>
    <t>(5)</t>
  </si>
  <si>
    <t>(4)</t>
  </si>
  <si>
    <t>(3=1+2)</t>
  </si>
  <si>
    <t>(2)</t>
  </si>
  <si>
    <t>(1)</t>
  </si>
  <si>
    <t>Subejercicio</t>
  </si>
  <si>
    <t>Egresos Pagado     Acumulado</t>
  </si>
  <si>
    <t>Egresos Devengado Acumulado</t>
  </si>
  <si>
    <t>Egresos Modificado   Anual</t>
  </si>
  <si>
    <t>Ampliaciones/ (Reducciones)</t>
  </si>
  <si>
    <t>Egresos Aprobado   Anual</t>
  </si>
  <si>
    <t>Ejercicio del Presupuesto por
Capítulo del Gasto</t>
  </si>
  <si>
    <t xml:space="preserve">                                                                                                                                                     </t>
  </si>
  <si>
    <t>Clasificación por Objeto del Gasto (Capítulo y Concepto)</t>
  </si>
  <si>
    <t>Estado Analítico del Ejercicio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</si>
</sst>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 applyProtection="1">
      <alignment horizontal="right" vertical="center" wrapText="1"/>
      <protection locked="0"/>
    </xf>
    <xf numFmtId="3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 indent="3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 applyProtection="1">
      <alignment horizontal="right" vertical="center" wrapText="1"/>
      <protection locked="0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 indent="3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21 CuadroTexto">
          <a:extLst>
            <a:ext uri="{FF2B5EF4-FFF2-40B4-BE49-F238E27FC236}">
              <a16:creationId xmlns:a16="http://schemas.microsoft.com/office/drawing/2014/main" id="{9B447217-0476-4073-8A16-DD03D142438F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3</xdr:col>
      <xdr:colOff>316658</xdr:colOff>
      <xdr:row>80</xdr:row>
      <xdr:rowOff>58317</xdr:rowOff>
    </xdr:from>
    <xdr:to>
      <xdr:col>6</xdr:col>
      <xdr:colOff>436020</xdr:colOff>
      <xdr:row>85</xdr:row>
      <xdr:rowOff>78339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A4715628-9E1D-43A2-AE5D-D1E1C9C02C0A}"/>
            </a:ext>
          </a:extLst>
        </xdr:cNvPr>
        <xdr:cNvSpPr txBox="1"/>
      </xdr:nvSpPr>
      <xdr:spPr>
        <a:xfrm>
          <a:off x="2602658" y="15298317"/>
          <a:ext cx="2405362" cy="9725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0</xdr:colOff>
      <xdr:row>80</xdr:row>
      <xdr:rowOff>84363</xdr:rowOff>
    </xdr:from>
    <xdr:ext cx="2823483" cy="877661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46072F9-B22B-493D-A554-46C810329488}"/>
            </a:ext>
          </a:extLst>
        </xdr:cNvPr>
        <xdr:cNvSpPr txBox="1"/>
      </xdr:nvSpPr>
      <xdr:spPr>
        <a:xfrm>
          <a:off x="0" y="15324363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\2023\2334formato3.xlsx" TargetMode="External"/><Relationship Id="rId1" Type="http://schemas.openxmlformats.org/officeDocument/2006/relationships/externalLinkPath" Target="2334formato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\2023\2334formato1.xlsx" TargetMode="External"/><Relationship Id="rId1" Type="http://schemas.openxmlformats.org/officeDocument/2006/relationships/externalLinkPath" Target="2334formato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ownloads\CTA%20PUBLICA%20CEA%203T%202023\CTA%20PUBLICA%20CEA%203T%202023\CEA%20formatos-etcas-informe-3er%20Trimestre%202023%20(1).xlsx" TargetMode="External"/><Relationship Id="rId1" Type="http://schemas.openxmlformats.org/officeDocument/2006/relationships/externalLinkPath" Target="file:///C:\Users\valeria.lugo\Downloads\CTA%20PUBLICA%20CEA%203T%202023\CTA%20PUBLICA%20CEA%203T%202023\CEA%20formatos-etcas-informe-3er%20Trimestre%202023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fredo.lara.CEASONORA\Desktop\AAAAAAAAAA%20A&#209;O%202014\0002%20C.P.%20JUDITH%20NAVARRO\001%20ESTADOS%20FINANCIEROS%20MENSUAL%20F%20ETCA%202016\FlujoEfectivo%20FEBRERO%20DEL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fredo.lara.CEASONORA\Desktop\AAAAAAAAAA%20A&#209;O%202014%20AL%202018\0000000000%20C.P.%20MARIO%20ALBERTO%20MERINO%20DIAZ\FOOSSI%20RELACION%20DE%20FACTURAS%20AL%2015MAYO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3"/>
    </sheetNames>
    <sheetDataSet>
      <sheetData sheetId="0">
        <row r="3">
          <cell r="A3" t="str">
            <v>Del 01 de Enero al 30 de Septiembre de 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</sheetNames>
    <sheetDataSet>
      <sheetData sheetId="0">
        <row r="1">
          <cell r="A1" t="str">
            <v>Comision Estatal del Agua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ETCA-IV-06 "/>
      <sheetName val="ANEXO A"/>
      <sheetName val="ANEXO MIR "/>
      <sheetName val="ANEXO C SEP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abezado"/>
      <sheetName val="Hoja18 (2)"/>
      <sheetName val="traspaso egre"/>
      <sheetName val="otras"/>
      <sheetName val="inversion egre"/>
      <sheetName val="f fijo"/>
      <sheetName val="6000"/>
      <sheetName val="3000"/>
      <sheetName val="2000"/>
      <sheetName val="1000"/>
      <sheetName val="egresos"/>
      <sheetName val="venta"/>
      <sheetName val="traspaso"/>
      <sheetName val="transf"/>
      <sheetName val="otros"/>
      <sheetName val="inversion"/>
      <sheetName val="GXC"/>
      <sheetName val="ingresos"/>
      <sheetName val="origen y aplic"/>
      <sheetName val="Parámetros"/>
      <sheetName val="Datos"/>
      <sheetName val="Por Posibilidad de Pago"/>
      <sheetName val="Por Beneficiario-Pagador"/>
      <sheetName val="Por Categorias"/>
      <sheetName val="Por Cuentas"/>
      <sheetName val="Por Documentos"/>
      <sheetName val="Emitir Documentos"/>
      <sheetName val="Cambios a Aplicar"/>
      <sheetName val="Ayuda Flujo de Efectivo"/>
      <sheetName val="Definiciones"/>
      <sheetName val="Nuevo Documento"/>
      <sheetName val="Validaciones"/>
      <sheetName val="Hoja18"/>
    </sheetNames>
    <sheetDataSet>
      <sheetData sheetId="0">
        <row r="7">
          <cell r="Z7">
            <v>-32783.42</v>
          </cell>
        </row>
        <row r="8">
          <cell r="Z8">
            <v>60134291.460000001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D1" t="str">
            <v>Ignorar</v>
          </cell>
          <cell r="G1" t="str">
            <v>Ninguno</v>
          </cell>
        </row>
        <row r="2">
          <cell r="D2" t="str">
            <v>Tipo Documento</v>
          </cell>
          <cell r="G2" t="str">
            <v>Efectivo</v>
          </cell>
        </row>
        <row r="3">
          <cell r="D3" t="str">
            <v>Fecha</v>
          </cell>
          <cell r="G3" t="str">
            <v>Mismo banco misma plaza</v>
          </cell>
        </row>
        <row r="4">
          <cell r="D4" t="str">
            <v>Código</v>
          </cell>
          <cell r="G4" t="str">
            <v>Mismo banco fuera de plaza</v>
          </cell>
        </row>
        <row r="5">
          <cell r="D5" t="str">
            <v>Nombre</v>
          </cell>
          <cell r="G5" t="str">
            <v>Otros bancos misma plaza</v>
          </cell>
        </row>
        <row r="6">
          <cell r="D6" t="str">
            <v>Proyectado</v>
          </cell>
          <cell r="G6" t="str">
            <v>Otros bancos fuera de plaza</v>
          </cell>
        </row>
        <row r="7">
          <cell r="D7" t="str">
            <v>Importe</v>
          </cell>
        </row>
        <row r="8">
          <cell r="D8" t="str">
            <v>Referencia</v>
          </cell>
        </row>
        <row r="9">
          <cell r="D9" t="str">
            <v>Concepto</v>
          </cell>
        </row>
        <row r="10">
          <cell r="D10" t="str">
            <v>Tipo Depósito</v>
          </cell>
        </row>
        <row r="11">
          <cell r="D11" t="str">
            <v>Número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MAYO2018"/>
      <sheetName val="FOOSSI RELACION DE FACTURAS AL "/>
    </sheetNames>
    <definedNames>
      <definedName name="Funciones_Fechas_Periodos"/>
      <definedName name="Funciones_Saldos"/>
      <definedName name="Funciones_Tablas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ETCA-II-01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A9F31-DDBB-4CBF-9D6B-8A4EA3D5215A}">
  <sheetPr>
    <tabColor theme="0" tint="-4.9989318521683403E-2"/>
  </sheetPr>
  <dimension ref="A1:G90"/>
  <sheetViews>
    <sheetView tabSelected="1" view="pageBreakPreview" topLeftCell="A64" zoomScale="98" zoomScaleSheetLayoutView="98" workbookViewId="0">
      <selection activeCell="D427" sqref="D427"/>
    </sheetView>
  </sheetViews>
  <sheetFormatPr baseColWidth="10" defaultRowHeight="15" x14ac:dyDescent="0.25"/>
  <cols>
    <col min="1" max="1" width="49.85546875" customWidth="1"/>
    <col min="2" max="2" width="13.7109375" customWidth="1"/>
    <col min="3" max="3" width="15.42578125" customWidth="1"/>
    <col min="4" max="7" width="13.7109375" customWidth="1"/>
  </cols>
  <sheetData>
    <row r="1" spans="1:7" ht="15.75" x14ac:dyDescent="0.25">
      <c r="A1" s="31" t="str">
        <f>'[2]ETCA-I-01'!A1:G1</f>
        <v>Comision Estatal del Agua</v>
      </c>
      <c r="B1" s="31"/>
      <c r="C1" s="31"/>
      <c r="D1" s="31"/>
      <c r="E1" s="31"/>
      <c r="F1" s="31"/>
      <c r="G1" s="31"/>
    </row>
    <row r="2" spans="1:7" ht="15.75" x14ac:dyDescent="0.25">
      <c r="A2" s="31" t="s">
        <v>88</v>
      </c>
      <c r="B2" s="31"/>
      <c r="C2" s="31"/>
      <c r="D2" s="31"/>
      <c r="E2" s="31"/>
      <c r="F2" s="31"/>
      <c r="G2" s="31"/>
    </row>
    <row r="3" spans="1:7" ht="15.75" x14ac:dyDescent="0.25">
      <c r="A3" s="31" t="s">
        <v>87</v>
      </c>
      <c r="B3" s="31"/>
      <c r="C3" s="31"/>
      <c r="D3" s="31"/>
      <c r="E3" s="31"/>
      <c r="F3" s="31"/>
      <c r="G3" s="31"/>
    </row>
    <row r="4" spans="1:7" ht="16.5" x14ac:dyDescent="0.25">
      <c r="A4" s="30" t="str">
        <f>'[1]ETCA-I-03'!A3:D3</f>
        <v>Del 01 de Enero al 30 de Septiembre de 2023</v>
      </c>
      <c r="B4" s="30"/>
      <c r="C4" s="30"/>
      <c r="D4" s="30"/>
      <c r="E4" s="30"/>
      <c r="F4" s="30"/>
      <c r="G4" s="30"/>
    </row>
    <row r="5" spans="1:7" ht="17.25" thickBot="1" x14ac:dyDescent="0.3">
      <c r="A5" s="29" t="s">
        <v>86</v>
      </c>
      <c r="B5" s="29"/>
      <c r="C5" s="29"/>
      <c r="D5" s="29"/>
      <c r="E5" s="29"/>
      <c r="F5" s="28"/>
      <c r="G5" s="27"/>
    </row>
    <row r="6" spans="1:7" ht="38.25" x14ac:dyDescent="0.25">
      <c r="A6" s="26" t="s">
        <v>85</v>
      </c>
      <c r="B6" s="25" t="s">
        <v>84</v>
      </c>
      <c r="C6" s="25" t="s">
        <v>83</v>
      </c>
      <c r="D6" s="24" t="s">
        <v>82</v>
      </c>
      <c r="E6" s="23" t="s">
        <v>81</v>
      </c>
      <c r="F6" s="23" t="s">
        <v>80</v>
      </c>
      <c r="G6" s="22" t="s">
        <v>79</v>
      </c>
    </row>
    <row r="7" spans="1:7" ht="15.75" thickBot="1" x14ac:dyDescent="0.3">
      <c r="A7" s="21"/>
      <c r="B7" s="20" t="s">
        <v>78</v>
      </c>
      <c r="C7" s="20" t="s">
        <v>77</v>
      </c>
      <c r="D7" s="19" t="s">
        <v>76</v>
      </c>
      <c r="E7" s="18" t="s">
        <v>75</v>
      </c>
      <c r="F7" s="18" t="s">
        <v>74</v>
      </c>
      <c r="G7" s="17" t="s">
        <v>73</v>
      </c>
    </row>
    <row r="8" spans="1:7" x14ac:dyDescent="0.25">
      <c r="A8" s="16" t="s">
        <v>72</v>
      </c>
      <c r="B8" s="13">
        <f>SUM(B9:B15)</f>
        <v>227702200.89527455</v>
      </c>
      <c r="C8" s="13">
        <f>SUM(C9:C15)</f>
        <v>4630173.9700000035</v>
      </c>
      <c r="D8" s="13">
        <f>B8+C8</f>
        <v>232332374.86527455</v>
      </c>
      <c r="E8" s="13">
        <f>SUM(E9:E15)</f>
        <v>182983969.13000003</v>
      </c>
      <c r="F8" s="13">
        <f>SUM(F9:F15)</f>
        <v>165591635.90000001</v>
      </c>
      <c r="G8" s="11">
        <f>D8-E8</f>
        <v>49348405.735274523</v>
      </c>
    </row>
    <row r="9" spans="1:7" x14ac:dyDescent="0.25">
      <c r="A9" s="14" t="s">
        <v>71</v>
      </c>
      <c r="B9" s="12">
        <v>122826728.74877027</v>
      </c>
      <c r="C9" s="12">
        <v>-3280352.8099999987</v>
      </c>
      <c r="D9" s="13">
        <f>B9+C9</f>
        <v>119546375.93877026</v>
      </c>
      <c r="E9" s="12">
        <v>98445126.139999986</v>
      </c>
      <c r="F9" s="12">
        <v>88816017.969999969</v>
      </c>
      <c r="G9" s="11">
        <f>D9-E9</f>
        <v>21101249.798770279</v>
      </c>
    </row>
    <row r="10" spans="1:7" x14ac:dyDescent="0.25">
      <c r="A10" s="14" t="s">
        <v>70</v>
      </c>
      <c r="B10" s="12">
        <v>2182566.3062395351</v>
      </c>
      <c r="C10" s="12">
        <v>-156789</v>
      </c>
      <c r="D10" s="13">
        <f>B10+C10</f>
        <v>2025777.3062395351</v>
      </c>
      <c r="E10" s="12">
        <v>854486.6100000001</v>
      </c>
      <c r="F10" s="12">
        <v>812114.92999999993</v>
      </c>
      <c r="G10" s="11">
        <f>D10-E10</f>
        <v>1171290.696239535</v>
      </c>
    </row>
    <row r="11" spans="1:7" x14ac:dyDescent="0.25">
      <c r="A11" s="14" t="s">
        <v>69</v>
      </c>
      <c r="B11" s="12">
        <v>19695507.8909165</v>
      </c>
      <c r="C11" s="12">
        <v>7031169.4600000009</v>
      </c>
      <c r="D11" s="13">
        <f>B11+C11</f>
        <v>26726677.350916501</v>
      </c>
      <c r="E11" s="12">
        <v>21818929.600000001</v>
      </c>
      <c r="F11" s="12">
        <v>21113478.359999999</v>
      </c>
      <c r="G11" s="11">
        <f>D11-E11</f>
        <v>4907747.7509164996</v>
      </c>
    </row>
    <row r="12" spans="1:7" x14ac:dyDescent="0.25">
      <c r="A12" s="14" t="s">
        <v>68</v>
      </c>
      <c r="B12" s="12">
        <v>43659190.108648501</v>
      </c>
      <c r="C12" s="12">
        <v>528377.02000000025</v>
      </c>
      <c r="D12" s="13">
        <f>B12+C12</f>
        <v>44187567.128648505</v>
      </c>
      <c r="E12" s="12">
        <v>31416479.080000002</v>
      </c>
      <c r="F12" s="12">
        <v>28439382.100000001</v>
      </c>
      <c r="G12" s="11">
        <f>D12-E12</f>
        <v>12771088.048648503</v>
      </c>
    </row>
    <row r="13" spans="1:7" x14ac:dyDescent="0.25">
      <c r="A13" s="14" t="s">
        <v>67</v>
      </c>
      <c r="B13" s="12">
        <v>36414157.083194152</v>
      </c>
      <c r="C13" s="12">
        <v>482249.30000000075</v>
      </c>
      <c r="D13" s="13">
        <f>B13+C13</f>
        <v>36896406.383194149</v>
      </c>
      <c r="E13" s="12">
        <v>28542545.050000001</v>
      </c>
      <c r="F13" s="12">
        <v>24507839.890000001</v>
      </c>
      <c r="G13" s="11">
        <f>D13-E13</f>
        <v>8353861.3331941478</v>
      </c>
    </row>
    <row r="14" spans="1:7" x14ac:dyDescent="0.25">
      <c r="A14" s="14" t="s">
        <v>66</v>
      </c>
      <c r="B14" s="12"/>
      <c r="C14" s="12">
        <v>0</v>
      </c>
      <c r="D14" s="13">
        <f>B14+C14</f>
        <v>0</v>
      </c>
      <c r="E14" s="12">
        <v>0</v>
      </c>
      <c r="F14" s="12">
        <v>0</v>
      </c>
      <c r="G14" s="11">
        <f>D14-E14</f>
        <v>0</v>
      </c>
    </row>
    <row r="15" spans="1:7" x14ac:dyDescent="0.25">
      <c r="A15" s="14" t="s">
        <v>65</v>
      </c>
      <c r="B15" s="12">
        <v>2924050.7575055668</v>
      </c>
      <c r="C15" s="12">
        <v>25520</v>
      </c>
      <c r="D15" s="13">
        <f>B15+C15</f>
        <v>2949570.7575055668</v>
      </c>
      <c r="E15" s="12">
        <v>1906402.65</v>
      </c>
      <c r="F15" s="12">
        <v>1902802.65</v>
      </c>
      <c r="G15" s="11">
        <f>D15-E15</f>
        <v>1043168.1075055669</v>
      </c>
    </row>
    <row r="16" spans="1:7" x14ac:dyDescent="0.25">
      <c r="A16" s="15" t="s">
        <v>64</v>
      </c>
      <c r="B16" s="13">
        <f>SUM(B17:B25)</f>
        <v>25483978.082213655</v>
      </c>
      <c r="C16" s="13">
        <f>SUM(C17:C25)</f>
        <v>16657770.569999997</v>
      </c>
      <c r="D16" s="13">
        <f>B16+C16</f>
        <v>42141748.652213648</v>
      </c>
      <c r="E16" s="13">
        <f>SUM(E17:E25)</f>
        <v>20613659.190000005</v>
      </c>
      <c r="F16" s="13">
        <f>SUM(F17:F25)</f>
        <v>19134598.539999999</v>
      </c>
      <c r="G16" s="11">
        <f>D16-E16</f>
        <v>21528089.462213643</v>
      </c>
    </row>
    <row r="17" spans="1:7" ht="25.5" x14ac:dyDescent="0.25">
      <c r="A17" s="14" t="s">
        <v>63</v>
      </c>
      <c r="B17" s="12">
        <v>2248291.971737816</v>
      </c>
      <c r="C17" s="12">
        <v>-339927.57000000007</v>
      </c>
      <c r="D17" s="13">
        <f>B17+C17</f>
        <v>1908364.4017378159</v>
      </c>
      <c r="E17" s="12">
        <v>1244732.9099999999</v>
      </c>
      <c r="F17" s="12">
        <v>1207708.1800000002</v>
      </c>
      <c r="G17" s="11">
        <f>D17-E17</f>
        <v>663631.49173781602</v>
      </c>
    </row>
    <row r="18" spans="1:7" x14ac:dyDescent="0.25">
      <c r="A18" s="14" t="s">
        <v>62</v>
      </c>
      <c r="B18" s="12">
        <v>612802.39880192175</v>
      </c>
      <c r="C18" s="12">
        <v>-158597.76000000001</v>
      </c>
      <c r="D18" s="13">
        <f>B18+C18</f>
        <v>454204.63880192174</v>
      </c>
      <c r="E18" s="12">
        <v>237368.29</v>
      </c>
      <c r="F18" s="12">
        <v>193714.28</v>
      </c>
      <c r="G18" s="11">
        <f>D18-E18</f>
        <v>216836.34880192173</v>
      </c>
    </row>
    <row r="19" spans="1:7" x14ac:dyDescent="0.25">
      <c r="A19" s="14" t="s">
        <v>61</v>
      </c>
      <c r="B19" s="12">
        <v>2245216.0910823718</v>
      </c>
      <c r="C19" s="12">
        <v>4798212.12</v>
      </c>
      <c r="D19" s="13">
        <f>B19+C19</f>
        <v>7043428.2110823719</v>
      </c>
      <c r="E19" s="12">
        <v>5689744.4900000002</v>
      </c>
      <c r="F19" s="12">
        <v>5559506.7899999991</v>
      </c>
      <c r="G19" s="11">
        <f>D19-E19</f>
        <v>1353683.7210823717</v>
      </c>
    </row>
    <row r="20" spans="1:7" x14ac:dyDescent="0.25">
      <c r="A20" s="14" t="s">
        <v>60</v>
      </c>
      <c r="B20" s="12">
        <v>877366.97313757439</v>
      </c>
      <c r="C20" s="12">
        <v>-286489.77999999997</v>
      </c>
      <c r="D20" s="13">
        <f>B20+C20</f>
        <v>590877.19313757448</v>
      </c>
      <c r="E20" s="12">
        <v>386449.11</v>
      </c>
      <c r="F20" s="12">
        <v>386449.11</v>
      </c>
      <c r="G20" s="11">
        <f>D20-E20</f>
        <v>204428.08313757449</v>
      </c>
    </row>
    <row r="21" spans="1:7" x14ac:dyDescent="0.25">
      <c r="A21" s="14" t="s">
        <v>59</v>
      </c>
      <c r="B21" s="12">
        <v>3655443.332885351</v>
      </c>
      <c r="C21" s="12">
        <v>937998.91999999993</v>
      </c>
      <c r="D21" s="13">
        <f>B21+C21</f>
        <v>4593442.252885351</v>
      </c>
      <c r="E21" s="12">
        <v>1240262.94</v>
      </c>
      <c r="F21" s="12">
        <v>1238262.94</v>
      </c>
      <c r="G21" s="11">
        <f>D21-E21</f>
        <v>3353179.312885351</v>
      </c>
    </row>
    <row r="22" spans="1:7" x14ac:dyDescent="0.25">
      <c r="A22" s="14" t="s">
        <v>58</v>
      </c>
      <c r="B22" s="12">
        <v>10294453.783337705</v>
      </c>
      <c r="C22" s="12">
        <v>724087.99</v>
      </c>
      <c r="D22" s="13">
        <f>B22+C22</f>
        <v>11018541.773337705</v>
      </c>
      <c r="E22" s="12">
        <v>8779907.4299999997</v>
      </c>
      <c r="F22" s="12">
        <v>7977119.4700000007</v>
      </c>
      <c r="G22" s="11">
        <f>D22-E22</f>
        <v>2238634.3433377054</v>
      </c>
    </row>
    <row r="23" spans="1:7" x14ac:dyDescent="0.25">
      <c r="A23" s="14" t="s">
        <v>57</v>
      </c>
      <c r="B23" s="12">
        <v>2625781.0166685618</v>
      </c>
      <c r="C23" s="12">
        <v>-513724.94</v>
      </c>
      <c r="D23" s="13">
        <f>B23+C23</f>
        <v>2112056.0766685619</v>
      </c>
      <c r="E23" s="12">
        <v>766894.01</v>
      </c>
      <c r="F23" s="12">
        <v>425040.81000000006</v>
      </c>
      <c r="G23" s="11">
        <f>D23-E23</f>
        <v>1345162.0666685619</v>
      </c>
    </row>
    <row r="24" spans="1:7" x14ac:dyDescent="0.25">
      <c r="A24" s="14" t="s">
        <v>56</v>
      </c>
      <c r="B24" s="12">
        <v>6500</v>
      </c>
      <c r="C24" s="12">
        <v>0</v>
      </c>
      <c r="D24" s="13">
        <f>B24+C24</f>
        <v>6500</v>
      </c>
      <c r="E24" s="12">
        <v>0</v>
      </c>
      <c r="F24" s="12">
        <v>0</v>
      </c>
      <c r="G24" s="11">
        <f>D24-E24</f>
        <v>6500</v>
      </c>
    </row>
    <row r="25" spans="1:7" x14ac:dyDescent="0.25">
      <c r="A25" s="14" t="s">
        <v>55</v>
      </c>
      <c r="B25" s="12">
        <v>2918122.5145623544</v>
      </c>
      <c r="C25" s="12">
        <v>11496211.589999998</v>
      </c>
      <c r="D25" s="13">
        <f>B25+C25</f>
        <v>14414334.104562353</v>
      </c>
      <c r="E25" s="12">
        <v>2268300.0100000002</v>
      </c>
      <c r="F25" s="12">
        <v>2146796.96</v>
      </c>
      <c r="G25" s="11">
        <f>D25-E25</f>
        <v>12146034.094562354</v>
      </c>
    </row>
    <row r="26" spans="1:7" x14ac:dyDescent="0.25">
      <c r="A26" s="15" t="s">
        <v>54</v>
      </c>
      <c r="B26" s="13">
        <f>SUM(B27:B35)</f>
        <v>147233209.45890099</v>
      </c>
      <c r="C26" s="13">
        <f>SUM(C27:C35)</f>
        <v>94144614.709999979</v>
      </c>
      <c r="D26" s="13">
        <f>B26+C26</f>
        <v>241377824.16890097</v>
      </c>
      <c r="E26" s="13">
        <f>SUM(E27:E35)</f>
        <v>176965700.12</v>
      </c>
      <c r="F26" s="13">
        <f>SUM(F27:F35)</f>
        <v>159716744.68000001</v>
      </c>
      <c r="G26" s="11">
        <f>D26-E26</f>
        <v>64412124.048900962</v>
      </c>
    </row>
    <row r="27" spans="1:7" x14ac:dyDescent="0.25">
      <c r="A27" s="14" t="s">
        <v>53</v>
      </c>
      <c r="B27" s="12">
        <v>61038412.895877376</v>
      </c>
      <c r="C27" s="12">
        <v>42891105.519999996</v>
      </c>
      <c r="D27" s="13">
        <f>B27+C27</f>
        <v>103929518.41587737</v>
      </c>
      <c r="E27" s="12">
        <v>93989593.989999995</v>
      </c>
      <c r="F27" s="12">
        <v>93138894.840000018</v>
      </c>
      <c r="G27" s="11">
        <f>D27-E27</f>
        <v>9939924.4258773774</v>
      </c>
    </row>
    <row r="28" spans="1:7" x14ac:dyDescent="0.25">
      <c r="A28" s="14" t="s">
        <v>52</v>
      </c>
      <c r="B28" s="12">
        <v>6517933.3933127671</v>
      </c>
      <c r="C28" s="12">
        <v>1811314.62</v>
      </c>
      <c r="D28" s="13">
        <f>B28+C28</f>
        <v>8329248.0133127673</v>
      </c>
      <c r="E28" s="12">
        <v>5351378.5599999996</v>
      </c>
      <c r="F28" s="12">
        <v>4598430.62</v>
      </c>
      <c r="G28" s="11">
        <f>D28-E28</f>
        <v>2977869.4533127677</v>
      </c>
    </row>
    <row r="29" spans="1:7" x14ac:dyDescent="0.25">
      <c r="A29" s="14" t="s">
        <v>51</v>
      </c>
      <c r="B29" s="12">
        <v>7749041.5543209761</v>
      </c>
      <c r="C29" s="12">
        <v>44487001.689999998</v>
      </c>
      <c r="D29" s="13">
        <f>B29+C29</f>
        <v>52236043.244320974</v>
      </c>
      <c r="E29" s="12">
        <v>49365076.859999999</v>
      </c>
      <c r="F29" s="12">
        <v>48866495.979999997</v>
      </c>
      <c r="G29" s="11">
        <f>D29-E29</f>
        <v>2870966.3843209743</v>
      </c>
    </row>
    <row r="30" spans="1:7" x14ac:dyDescent="0.25">
      <c r="A30" s="14" t="s">
        <v>50</v>
      </c>
      <c r="B30" s="12">
        <v>10191755.271978199</v>
      </c>
      <c r="C30" s="12">
        <v>-3252990.83</v>
      </c>
      <c r="D30" s="13">
        <f>B30+C30</f>
        <v>6938764.4419781994</v>
      </c>
      <c r="E30" s="12">
        <v>1790001.28</v>
      </c>
      <c r="F30" s="12">
        <v>1471328.4500000002</v>
      </c>
      <c r="G30" s="11">
        <f>D30-E30</f>
        <v>5148763.1619781991</v>
      </c>
    </row>
    <row r="31" spans="1:7" ht="25.5" x14ac:dyDescent="0.25">
      <c r="A31" s="14" t="s">
        <v>49</v>
      </c>
      <c r="B31" s="12">
        <v>16927289.39632158</v>
      </c>
      <c r="C31" s="12">
        <v>-4453040.1999999993</v>
      </c>
      <c r="D31" s="13">
        <f>B31+C31</f>
        <v>12474249.196321581</v>
      </c>
      <c r="E31" s="12">
        <v>7054143.8499999996</v>
      </c>
      <c r="F31" s="12">
        <v>5622109.4000000004</v>
      </c>
      <c r="G31" s="11">
        <f>D31-E31</f>
        <v>5420105.3463215809</v>
      </c>
    </row>
    <row r="32" spans="1:7" x14ac:dyDescent="0.25">
      <c r="A32" s="14" t="s">
        <v>48</v>
      </c>
      <c r="B32" s="12">
        <v>1803370.7264297067</v>
      </c>
      <c r="C32" s="12">
        <v>-917992.13</v>
      </c>
      <c r="D32" s="13">
        <f>B32+C32</f>
        <v>885378.59642970667</v>
      </c>
      <c r="E32" s="12">
        <v>49651</v>
      </c>
      <c r="F32" s="12">
        <v>49651</v>
      </c>
      <c r="G32" s="11">
        <f>D32-E32</f>
        <v>835727.59642970667</v>
      </c>
    </row>
    <row r="33" spans="1:7" x14ac:dyDescent="0.25">
      <c r="A33" s="14" t="s">
        <v>47</v>
      </c>
      <c r="B33" s="12">
        <v>2769974.7739054281</v>
      </c>
      <c r="C33" s="12">
        <v>-413333.6</v>
      </c>
      <c r="D33" s="13">
        <f>B33+C33</f>
        <v>2356641.173905428</v>
      </c>
      <c r="E33" s="12">
        <v>1341197.03</v>
      </c>
      <c r="F33" s="12">
        <v>1339456.8999999999</v>
      </c>
      <c r="G33" s="11">
        <f>D33-E33</f>
        <v>1015444.143905428</v>
      </c>
    </row>
    <row r="34" spans="1:7" ht="15.75" thickBot="1" x14ac:dyDescent="0.3">
      <c r="A34" s="10" t="s">
        <v>46</v>
      </c>
      <c r="B34" s="8">
        <v>92700</v>
      </c>
      <c r="C34" s="8">
        <v>505327.07</v>
      </c>
      <c r="D34" s="9">
        <f>B34+C34</f>
        <v>598027.07000000007</v>
      </c>
      <c r="E34" s="8">
        <v>577253.15</v>
      </c>
      <c r="F34" s="8">
        <v>577252.35</v>
      </c>
      <c r="G34" s="7">
        <f>D34-E34</f>
        <v>20773.920000000042</v>
      </c>
    </row>
    <row r="35" spans="1:7" x14ac:dyDescent="0.25">
      <c r="A35" s="14" t="s">
        <v>45</v>
      </c>
      <c r="B35" s="12">
        <v>40142731.44675497</v>
      </c>
      <c r="C35" s="12">
        <v>13487222.57</v>
      </c>
      <c r="D35" s="13">
        <f>B35+C35</f>
        <v>53629954.01675497</v>
      </c>
      <c r="E35" s="12">
        <v>17447404.399999999</v>
      </c>
      <c r="F35" s="12">
        <v>4053125.1399999997</v>
      </c>
      <c r="G35" s="11">
        <f>D35-E35</f>
        <v>36182549.616754971</v>
      </c>
    </row>
    <row r="36" spans="1:7" x14ac:dyDescent="0.25">
      <c r="A36" s="15" t="s">
        <v>44</v>
      </c>
      <c r="B36" s="13">
        <f>SUM(B37:B45)</f>
        <v>0</v>
      </c>
      <c r="C36" s="13">
        <f>SUM(C37:C45)</f>
        <v>0</v>
      </c>
      <c r="D36" s="13">
        <f>B36+C36</f>
        <v>0</v>
      </c>
      <c r="E36" s="13">
        <f>SUM(E37:E45)</f>
        <v>0</v>
      </c>
      <c r="F36" s="13">
        <f>SUM(F37:F45)</f>
        <v>0</v>
      </c>
      <c r="G36" s="11">
        <f>D36-E36</f>
        <v>0</v>
      </c>
    </row>
    <row r="37" spans="1:7" x14ac:dyDescent="0.25">
      <c r="A37" s="14" t="s">
        <v>43</v>
      </c>
      <c r="B37" s="12"/>
      <c r="C37" s="12"/>
      <c r="D37" s="13">
        <f>B37+C37</f>
        <v>0</v>
      </c>
      <c r="E37" s="12"/>
      <c r="F37" s="12"/>
      <c r="G37" s="11">
        <f>D37-E37</f>
        <v>0</v>
      </c>
    </row>
    <row r="38" spans="1:7" x14ac:dyDescent="0.25">
      <c r="A38" s="14" t="s">
        <v>42</v>
      </c>
      <c r="B38" s="12"/>
      <c r="C38" s="12"/>
      <c r="D38" s="13">
        <f>B38+C38</f>
        <v>0</v>
      </c>
      <c r="E38" s="12"/>
      <c r="F38" s="12"/>
      <c r="G38" s="11">
        <f>D38-E38</f>
        <v>0</v>
      </c>
    </row>
    <row r="39" spans="1:7" x14ac:dyDescent="0.25">
      <c r="A39" s="14" t="s">
        <v>41</v>
      </c>
      <c r="B39" s="12"/>
      <c r="C39" s="12"/>
      <c r="D39" s="13">
        <f>B39+C39</f>
        <v>0</v>
      </c>
      <c r="E39" s="12"/>
      <c r="F39" s="12"/>
      <c r="G39" s="11">
        <f>D39-E39</f>
        <v>0</v>
      </c>
    </row>
    <row r="40" spans="1:7" x14ac:dyDescent="0.25">
      <c r="A40" s="14" t="s">
        <v>40</v>
      </c>
      <c r="B40" s="12"/>
      <c r="C40" s="12"/>
      <c r="D40" s="13">
        <f>B40+C40</f>
        <v>0</v>
      </c>
      <c r="E40" s="12"/>
      <c r="F40" s="12"/>
      <c r="G40" s="11">
        <f>D40-E40</f>
        <v>0</v>
      </c>
    </row>
    <row r="41" spans="1:7" x14ac:dyDescent="0.25">
      <c r="A41" s="14" t="s">
        <v>39</v>
      </c>
      <c r="B41" s="12"/>
      <c r="C41" s="12"/>
      <c r="D41" s="13">
        <f>B41+C41</f>
        <v>0</v>
      </c>
      <c r="E41" s="12"/>
      <c r="F41" s="12"/>
      <c r="G41" s="11">
        <f>D41-E41</f>
        <v>0</v>
      </c>
    </row>
    <row r="42" spans="1:7" x14ac:dyDescent="0.25">
      <c r="A42" s="14" t="s">
        <v>38</v>
      </c>
      <c r="B42" s="12"/>
      <c r="C42" s="12"/>
      <c r="D42" s="13">
        <f>B42+C42</f>
        <v>0</v>
      </c>
      <c r="E42" s="12"/>
      <c r="F42" s="12"/>
      <c r="G42" s="11">
        <f>D42-E42</f>
        <v>0</v>
      </c>
    </row>
    <row r="43" spans="1:7" x14ac:dyDescent="0.25">
      <c r="A43" s="14" t="s">
        <v>37</v>
      </c>
      <c r="B43" s="12"/>
      <c r="C43" s="12"/>
      <c r="D43" s="13">
        <f>B43+C43</f>
        <v>0</v>
      </c>
      <c r="E43" s="12"/>
      <c r="F43" s="12"/>
      <c r="G43" s="11">
        <f>D43-E43</f>
        <v>0</v>
      </c>
    </row>
    <row r="44" spans="1:7" x14ac:dyDescent="0.25">
      <c r="A44" s="14" t="s">
        <v>36</v>
      </c>
      <c r="B44" s="12"/>
      <c r="C44" s="12"/>
      <c r="D44" s="13">
        <f>B44+C44</f>
        <v>0</v>
      </c>
      <c r="E44" s="12"/>
      <c r="F44" s="12"/>
      <c r="G44" s="11">
        <f>D44-E44</f>
        <v>0</v>
      </c>
    </row>
    <row r="45" spans="1:7" x14ac:dyDescent="0.25">
      <c r="A45" s="14" t="s">
        <v>35</v>
      </c>
      <c r="B45" s="12"/>
      <c r="C45" s="12"/>
      <c r="D45" s="13">
        <f>B45+C45</f>
        <v>0</v>
      </c>
      <c r="E45" s="12"/>
      <c r="F45" s="12"/>
      <c r="G45" s="11">
        <f>D45-E45</f>
        <v>0</v>
      </c>
    </row>
    <row r="46" spans="1:7" x14ac:dyDescent="0.25">
      <c r="A46" s="15" t="s">
        <v>34</v>
      </c>
      <c r="B46" s="13">
        <f>SUM(B47:B55)</f>
        <v>4296626.8851000005</v>
      </c>
      <c r="C46" s="13">
        <f>SUM(C47:C55)</f>
        <v>2795252.6300000004</v>
      </c>
      <c r="D46" s="13">
        <f>B46+C46</f>
        <v>7091879.5151000004</v>
      </c>
      <c r="E46" s="13">
        <f>SUM(E47:E55)</f>
        <v>4165720.7500000005</v>
      </c>
      <c r="F46" s="13">
        <f>SUM(F47:F55)</f>
        <v>3853530.7600000002</v>
      </c>
      <c r="G46" s="11">
        <f>D46-E46</f>
        <v>2926158.7651</v>
      </c>
    </row>
    <row r="47" spans="1:7" x14ac:dyDescent="0.25">
      <c r="A47" s="14" t="s">
        <v>33</v>
      </c>
      <c r="B47" s="12">
        <v>180354.8</v>
      </c>
      <c r="C47" s="12">
        <v>704799.54</v>
      </c>
      <c r="D47" s="13">
        <f>B47+C47</f>
        <v>885154.34000000008</v>
      </c>
      <c r="E47" s="12">
        <v>735046.54</v>
      </c>
      <c r="F47" s="12">
        <v>477997.19</v>
      </c>
      <c r="G47" s="11">
        <f>D47-E47</f>
        <v>150107.80000000005</v>
      </c>
    </row>
    <row r="48" spans="1:7" x14ac:dyDescent="0.25">
      <c r="A48" s="14" t="s">
        <v>32</v>
      </c>
      <c r="B48" s="12"/>
      <c r="C48" s="12"/>
      <c r="D48" s="13">
        <f>B48+C48</f>
        <v>0</v>
      </c>
      <c r="E48" s="12"/>
      <c r="F48" s="12"/>
      <c r="G48" s="11">
        <f>D48-E48</f>
        <v>0</v>
      </c>
    </row>
    <row r="49" spans="1:7" x14ac:dyDescent="0.25">
      <c r="A49" s="14" t="s">
        <v>31</v>
      </c>
      <c r="B49" s="12"/>
      <c r="C49" s="12">
        <v>121800</v>
      </c>
      <c r="D49" s="13">
        <f>B49+C49</f>
        <v>121800</v>
      </c>
      <c r="E49" s="12">
        <v>121800</v>
      </c>
      <c r="F49" s="12">
        <v>121800</v>
      </c>
      <c r="G49" s="11">
        <f>D49-E49</f>
        <v>0</v>
      </c>
    </row>
    <row r="50" spans="1:7" x14ac:dyDescent="0.25">
      <c r="A50" s="14" t="s">
        <v>30</v>
      </c>
      <c r="B50" s="12">
        <v>1595000</v>
      </c>
      <c r="C50" s="12">
        <v>-358110</v>
      </c>
      <c r="D50" s="13">
        <f>B50+C50</f>
        <v>1236890</v>
      </c>
      <c r="E50" s="12">
        <v>728890</v>
      </c>
      <c r="F50" s="12">
        <v>728890</v>
      </c>
      <c r="G50" s="11">
        <f>D50-E50</f>
        <v>508000</v>
      </c>
    </row>
    <row r="51" spans="1:7" x14ac:dyDescent="0.25">
      <c r="A51" s="14" t="s">
        <v>29</v>
      </c>
      <c r="B51" s="12"/>
      <c r="C51" s="12"/>
      <c r="D51" s="13">
        <f>B51+C51</f>
        <v>0</v>
      </c>
      <c r="E51" s="12"/>
      <c r="F51" s="12"/>
      <c r="G51" s="11">
        <f>D51-E51</f>
        <v>0</v>
      </c>
    </row>
    <row r="52" spans="1:7" x14ac:dyDescent="0.25">
      <c r="A52" s="14" t="s">
        <v>28</v>
      </c>
      <c r="B52" s="12">
        <v>2521272.0851000003</v>
      </c>
      <c r="C52" s="12">
        <v>2220414.1700000004</v>
      </c>
      <c r="D52" s="13">
        <f>B52+C52</f>
        <v>4741686.2551000006</v>
      </c>
      <c r="E52" s="12">
        <v>2473635.2900000005</v>
      </c>
      <c r="F52" s="12">
        <v>2418494.6500000004</v>
      </c>
      <c r="G52" s="11">
        <f>D52-E52</f>
        <v>2268050.9651000001</v>
      </c>
    </row>
    <row r="53" spans="1:7" x14ac:dyDescent="0.25">
      <c r="A53" s="14" t="s">
        <v>27</v>
      </c>
      <c r="B53" s="12"/>
      <c r="C53" s="12"/>
      <c r="D53" s="13">
        <f>B53+C53</f>
        <v>0</v>
      </c>
      <c r="E53" s="12"/>
      <c r="F53" s="12"/>
      <c r="G53" s="11">
        <f>D53-E53</f>
        <v>0</v>
      </c>
    </row>
    <row r="54" spans="1:7" x14ac:dyDescent="0.25">
      <c r="A54" s="14" t="s">
        <v>26</v>
      </c>
      <c r="B54" s="12"/>
      <c r="C54" s="12"/>
      <c r="D54" s="13">
        <f>B54+C54</f>
        <v>0</v>
      </c>
      <c r="E54" s="12"/>
      <c r="F54" s="12"/>
      <c r="G54" s="11">
        <f>D54-E54</f>
        <v>0</v>
      </c>
    </row>
    <row r="55" spans="1:7" x14ac:dyDescent="0.25">
      <c r="A55" s="14" t="s">
        <v>25</v>
      </c>
      <c r="B55" s="12"/>
      <c r="C55" s="12">
        <v>106348.92000000001</v>
      </c>
      <c r="D55" s="13">
        <f>B55+C55</f>
        <v>106348.92000000001</v>
      </c>
      <c r="E55" s="12">
        <v>106348.92000000001</v>
      </c>
      <c r="F55" s="12">
        <v>106348.92000000001</v>
      </c>
      <c r="G55" s="11">
        <f>D55-E55</f>
        <v>0</v>
      </c>
    </row>
    <row r="56" spans="1:7" x14ac:dyDescent="0.25">
      <c r="A56" s="15" t="s">
        <v>24</v>
      </c>
      <c r="B56" s="13">
        <f>SUM(B57:B59)</f>
        <v>259999999.995</v>
      </c>
      <c r="C56" s="13">
        <f>SUM(C57:C59)</f>
        <v>3105160081.0100002</v>
      </c>
      <c r="D56" s="13">
        <f>B56+C56</f>
        <v>3365160081.0050001</v>
      </c>
      <c r="E56" s="13">
        <f>SUM(E57:E59)</f>
        <v>925856277.27999985</v>
      </c>
      <c r="F56" s="13">
        <f>SUM(F57:F59)</f>
        <v>829535830.51999998</v>
      </c>
      <c r="G56" s="11">
        <f>D56-E56</f>
        <v>2439303803.7250004</v>
      </c>
    </row>
    <row r="57" spans="1:7" x14ac:dyDescent="0.25">
      <c r="A57" s="14" t="s">
        <v>23</v>
      </c>
      <c r="B57" s="12">
        <v>259999999.995</v>
      </c>
      <c r="C57" s="12">
        <v>3102710161.0100002</v>
      </c>
      <c r="D57" s="13">
        <f>B57+C57</f>
        <v>3362710161.0050001</v>
      </c>
      <c r="E57" s="12">
        <v>923572276.4799999</v>
      </c>
      <c r="F57" s="12">
        <v>827251829.72000003</v>
      </c>
      <c r="G57" s="11">
        <f>D57-E57</f>
        <v>2439137884.5250001</v>
      </c>
    </row>
    <row r="58" spans="1:7" x14ac:dyDescent="0.25">
      <c r="A58" s="14" t="s">
        <v>22</v>
      </c>
      <c r="B58" s="12"/>
      <c r="C58" s="12">
        <v>2449920</v>
      </c>
      <c r="D58" s="13">
        <f>B58+C58</f>
        <v>2449920</v>
      </c>
      <c r="E58" s="12">
        <v>2284000.7999999998</v>
      </c>
      <c r="F58" s="12">
        <v>2284000.7999999998</v>
      </c>
      <c r="G58" s="11">
        <f>D58-E58</f>
        <v>165919.20000000019</v>
      </c>
    </row>
    <row r="59" spans="1:7" x14ac:dyDescent="0.25">
      <c r="A59" s="14" t="s">
        <v>21</v>
      </c>
      <c r="B59" s="12"/>
      <c r="C59" s="12"/>
      <c r="D59" s="13">
        <f>B59+C59</f>
        <v>0</v>
      </c>
      <c r="E59" s="12"/>
      <c r="F59" s="12"/>
      <c r="G59" s="11">
        <f>D59-E59</f>
        <v>0</v>
      </c>
    </row>
    <row r="60" spans="1:7" x14ac:dyDescent="0.25">
      <c r="A60" s="15" t="s">
        <v>20</v>
      </c>
      <c r="B60" s="13">
        <f>SUM(B61:B67)</f>
        <v>27951116.004999999</v>
      </c>
      <c r="C60" s="13">
        <f>SUM(C61:C67)</f>
        <v>0</v>
      </c>
      <c r="D60" s="13">
        <f>B60+C60</f>
        <v>27951116.004999999</v>
      </c>
      <c r="E60" s="13">
        <f>SUM(E61:E67)</f>
        <v>0</v>
      </c>
      <c r="F60" s="13">
        <f>SUM(F61:F67)</f>
        <v>0</v>
      </c>
      <c r="G60" s="11">
        <f>D60-E60</f>
        <v>27951116.004999999</v>
      </c>
    </row>
    <row r="61" spans="1:7" x14ac:dyDescent="0.25">
      <c r="A61" s="14" t="s">
        <v>19</v>
      </c>
      <c r="B61" s="12"/>
      <c r="C61" s="12"/>
      <c r="D61" s="13">
        <f>B61+C61</f>
        <v>0</v>
      </c>
      <c r="E61" s="12"/>
      <c r="F61" s="12"/>
      <c r="G61" s="11">
        <f>D61-E61</f>
        <v>0</v>
      </c>
    </row>
    <row r="62" spans="1:7" ht="15.75" thickBot="1" x14ac:dyDescent="0.3">
      <c r="A62" s="10" t="s">
        <v>18</v>
      </c>
      <c r="B62" s="8"/>
      <c r="C62" s="8"/>
      <c r="D62" s="9">
        <f>B62+C62</f>
        <v>0</v>
      </c>
      <c r="E62" s="8"/>
      <c r="F62" s="8"/>
      <c r="G62" s="7">
        <f>D62-E62</f>
        <v>0</v>
      </c>
    </row>
    <row r="63" spans="1:7" x14ac:dyDescent="0.25">
      <c r="A63" s="14" t="s">
        <v>17</v>
      </c>
      <c r="B63" s="12"/>
      <c r="C63" s="12"/>
      <c r="D63" s="13">
        <f>B63+C63</f>
        <v>0</v>
      </c>
      <c r="E63" s="12"/>
      <c r="F63" s="12"/>
      <c r="G63" s="11">
        <f>D63-E63</f>
        <v>0</v>
      </c>
    </row>
    <row r="64" spans="1:7" x14ac:dyDescent="0.25">
      <c r="A64" s="14" t="s">
        <v>16</v>
      </c>
      <c r="B64" s="12"/>
      <c r="C64" s="12"/>
      <c r="D64" s="13">
        <f>B64+C64</f>
        <v>0</v>
      </c>
      <c r="E64" s="12"/>
      <c r="F64" s="12"/>
      <c r="G64" s="11">
        <f>D64-E64</f>
        <v>0</v>
      </c>
    </row>
    <row r="65" spans="1:7" x14ac:dyDescent="0.25">
      <c r="A65" s="14" t="s">
        <v>15</v>
      </c>
      <c r="B65" s="12"/>
      <c r="C65" s="12"/>
      <c r="D65" s="13">
        <f>B65+C65</f>
        <v>0</v>
      </c>
      <c r="E65" s="12"/>
      <c r="F65" s="12"/>
      <c r="G65" s="11">
        <f>D65-E65</f>
        <v>0</v>
      </c>
    </row>
    <row r="66" spans="1:7" x14ac:dyDescent="0.25">
      <c r="A66" s="14" t="s">
        <v>14</v>
      </c>
      <c r="B66" s="12"/>
      <c r="C66" s="12"/>
      <c r="D66" s="13">
        <f>B66+C66</f>
        <v>0</v>
      </c>
      <c r="E66" s="12"/>
      <c r="F66" s="12"/>
      <c r="G66" s="11">
        <f>D66-E66</f>
        <v>0</v>
      </c>
    </row>
    <row r="67" spans="1:7" x14ac:dyDescent="0.25">
      <c r="A67" s="14" t="s">
        <v>13</v>
      </c>
      <c r="B67" s="12">
        <v>27951116.004999999</v>
      </c>
      <c r="C67" s="12"/>
      <c r="D67" s="13">
        <f>B67+C67</f>
        <v>27951116.004999999</v>
      </c>
      <c r="E67" s="12"/>
      <c r="F67" s="12"/>
      <c r="G67" s="11">
        <f>D67-E67</f>
        <v>27951116.004999999</v>
      </c>
    </row>
    <row r="68" spans="1:7" x14ac:dyDescent="0.25">
      <c r="A68" s="15" t="s">
        <v>12</v>
      </c>
      <c r="B68" s="13">
        <f>SUM(B69:B71)</f>
        <v>0</v>
      </c>
      <c r="C68" s="13">
        <f>SUM(C69:C71)</f>
        <v>0</v>
      </c>
      <c r="D68" s="13">
        <f>B68+C68</f>
        <v>0</v>
      </c>
      <c r="E68" s="13">
        <f>SUM(E69:E71)</f>
        <v>0</v>
      </c>
      <c r="F68" s="13">
        <f>SUM(F69:F71)</f>
        <v>0</v>
      </c>
      <c r="G68" s="11">
        <f>D68-E68</f>
        <v>0</v>
      </c>
    </row>
    <row r="69" spans="1:7" x14ac:dyDescent="0.25">
      <c r="A69" s="14" t="s">
        <v>11</v>
      </c>
      <c r="B69" s="12"/>
      <c r="C69" s="12"/>
      <c r="D69" s="13">
        <f>B69+C69</f>
        <v>0</v>
      </c>
      <c r="E69" s="12"/>
      <c r="F69" s="12"/>
      <c r="G69" s="11">
        <f>D69-E69</f>
        <v>0</v>
      </c>
    </row>
    <row r="70" spans="1:7" x14ac:dyDescent="0.25">
      <c r="A70" s="14" t="s">
        <v>10</v>
      </c>
      <c r="B70" s="12"/>
      <c r="C70" s="12"/>
      <c r="D70" s="13">
        <f>B70+C70</f>
        <v>0</v>
      </c>
      <c r="E70" s="12"/>
      <c r="F70" s="12"/>
      <c r="G70" s="11">
        <f>D70-E70</f>
        <v>0</v>
      </c>
    </row>
    <row r="71" spans="1:7" x14ac:dyDescent="0.25">
      <c r="A71" s="14" t="s">
        <v>9</v>
      </c>
      <c r="B71" s="12"/>
      <c r="C71" s="12"/>
      <c r="D71" s="13">
        <f>B71+C71</f>
        <v>0</v>
      </c>
      <c r="E71" s="12"/>
      <c r="F71" s="12"/>
      <c r="G71" s="11">
        <f>D71-E71</f>
        <v>0</v>
      </c>
    </row>
    <row r="72" spans="1:7" x14ac:dyDescent="0.25">
      <c r="A72" s="15" t="s">
        <v>8</v>
      </c>
      <c r="B72" s="13">
        <f>SUM(B73:B79)</f>
        <v>90000000</v>
      </c>
      <c r="C72" s="13">
        <f>SUM(C73:C79)</f>
        <v>-8621064.1999999806</v>
      </c>
      <c r="D72" s="13">
        <f>B72+C72</f>
        <v>81378935.800000012</v>
      </c>
      <c r="E72" s="13">
        <f>SUM(E73:E79)</f>
        <v>53932846.620000005</v>
      </c>
      <c r="F72" s="13">
        <f>SUM(F73:F79)</f>
        <v>52632541.680000007</v>
      </c>
      <c r="G72" s="11">
        <f>D72-E72</f>
        <v>27446089.180000007</v>
      </c>
    </row>
    <row r="73" spans="1:7" x14ac:dyDescent="0.25">
      <c r="A73" s="14" t="s">
        <v>7</v>
      </c>
      <c r="B73" s="12">
        <v>90000000</v>
      </c>
      <c r="C73" s="12">
        <v>-61575518.569999985</v>
      </c>
      <c r="D73" s="13">
        <f>B73+C73</f>
        <v>28424481.430000015</v>
      </c>
      <c r="E73" s="12">
        <v>22760122.949999999</v>
      </c>
      <c r="F73" s="12">
        <v>22760122.949999999</v>
      </c>
      <c r="G73" s="11">
        <f>D73-E73</f>
        <v>5664358.4800000153</v>
      </c>
    </row>
    <row r="74" spans="1:7" x14ac:dyDescent="0.25">
      <c r="A74" s="14" t="s">
        <v>6</v>
      </c>
      <c r="B74" s="12">
        <v>0</v>
      </c>
      <c r="C74" s="12">
        <v>21535861.950000003</v>
      </c>
      <c r="D74" s="13">
        <f>B74+C74</f>
        <v>21535861.950000003</v>
      </c>
      <c r="E74" s="12">
        <v>21535861.950000003</v>
      </c>
      <c r="F74" s="12">
        <v>21535861.950000003</v>
      </c>
      <c r="G74" s="11">
        <f>D74-E74</f>
        <v>0</v>
      </c>
    </row>
    <row r="75" spans="1:7" x14ac:dyDescent="0.25">
      <c r="A75" s="14" t="s">
        <v>5</v>
      </c>
      <c r="B75" s="12"/>
      <c r="C75" s="12"/>
      <c r="D75" s="13">
        <f>B75+C75</f>
        <v>0</v>
      </c>
      <c r="E75" s="12"/>
      <c r="F75" s="12"/>
      <c r="G75" s="11">
        <f>D75-E75</f>
        <v>0</v>
      </c>
    </row>
    <row r="76" spans="1:7" x14ac:dyDescent="0.25">
      <c r="A76" s="14" t="s">
        <v>4</v>
      </c>
      <c r="B76" s="12"/>
      <c r="C76" s="12"/>
      <c r="D76" s="13">
        <f>B76+C76</f>
        <v>0</v>
      </c>
      <c r="E76" s="12"/>
      <c r="F76" s="12"/>
      <c r="G76" s="11">
        <f>D76-E76</f>
        <v>0</v>
      </c>
    </row>
    <row r="77" spans="1:7" x14ac:dyDescent="0.25">
      <c r="A77" s="14" t="s">
        <v>3</v>
      </c>
      <c r="B77" s="12"/>
      <c r="C77" s="12"/>
      <c r="D77" s="13">
        <f>B77+C77</f>
        <v>0</v>
      </c>
      <c r="E77" s="12"/>
      <c r="F77" s="12"/>
      <c r="G77" s="11">
        <f>D77-E77</f>
        <v>0</v>
      </c>
    </row>
    <row r="78" spans="1:7" x14ac:dyDescent="0.25">
      <c r="A78" s="14" t="s">
        <v>2</v>
      </c>
      <c r="B78" s="12"/>
      <c r="C78" s="12"/>
      <c r="D78" s="13">
        <f>B78+C78</f>
        <v>0</v>
      </c>
      <c r="E78" s="12"/>
      <c r="F78" s="12"/>
      <c r="G78" s="11">
        <f>D78-E78</f>
        <v>0</v>
      </c>
    </row>
    <row r="79" spans="1:7" ht="15.75" thickBot="1" x14ac:dyDescent="0.3">
      <c r="A79" s="10" t="s">
        <v>1</v>
      </c>
      <c r="B79" s="8"/>
      <c r="C79" s="8">
        <v>31418592.420000002</v>
      </c>
      <c r="D79" s="9">
        <f>B79+C79</f>
        <v>31418592.420000002</v>
      </c>
      <c r="E79" s="8">
        <v>9636861.7199999988</v>
      </c>
      <c r="F79" s="8">
        <v>8336556.7799999993</v>
      </c>
      <c r="G79" s="7">
        <f>D79-E79</f>
        <v>21781730.700000003</v>
      </c>
    </row>
    <row r="80" spans="1:7" ht="15.75" thickBot="1" x14ac:dyDescent="0.3">
      <c r="A80" s="6" t="s">
        <v>0</v>
      </c>
      <c r="B80" s="5">
        <f>B72+B68+B60+B56+B46+B36+B26+B16+B8</f>
        <v>782667131.32148921</v>
      </c>
      <c r="C80" s="5">
        <f>C72+C68+C60+C56+C46+C36+C26+C16+C8</f>
        <v>3214766828.6900005</v>
      </c>
      <c r="D80" s="5">
        <f>B80+C80</f>
        <v>3997433960.0114899</v>
      </c>
      <c r="E80" s="5">
        <f>E72+E68+E60+E56+E46+E36+E26+E16+E8</f>
        <v>1364518173.0900002</v>
      </c>
      <c r="F80" s="5">
        <f>F72+F68+F60+F56+F46+F36+F26+F16+F8</f>
        <v>1230464882.0800002</v>
      </c>
      <c r="G80" s="4">
        <f>D80-E80</f>
        <v>2632915786.9214897</v>
      </c>
    </row>
    <row r="81" spans="1:7" x14ac:dyDescent="0.25">
      <c r="A81" s="3"/>
      <c r="B81" s="2"/>
      <c r="C81" s="2"/>
      <c r="D81" s="2"/>
      <c r="E81" s="2"/>
      <c r="F81" s="2"/>
      <c r="G81" s="2"/>
    </row>
    <row r="82" spans="1:7" x14ac:dyDescent="0.25">
      <c r="A82" s="3"/>
      <c r="B82" s="2"/>
      <c r="C82" s="2"/>
      <c r="D82" s="2"/>
      <c r="E82" s="2"/>
      <c r="F82" s="2"/>
      <c r="G82" s="2"/>
    </row>
    <row r="83" spans="1:7" x14ac:dyDescent="0.25">
      <c r="A83" s="3"/>
      <c r="B83" s="2"/>
      <c r="C83" s="2"/>
      <c r="D83" s="2"/>
      <c r="E83" s="2"/>
      <c r="F83" s="2"/>
      <c r="G83" s="2"/>
    </row>
    <row r="84" spans="1:7" x14ac:dyDescent="0.25">
      <c r="A84" s="3"/>
      <c r="B84" s="2"/>
      <c r="C84" s="2"/>
      <c r="D84" s="2"/>
      <c r="E84" s="2"/>
      <c r="F84" s="2"/>
      <c r="G84" s="2"/>
    </row>
    <row r="85" spans="1:7" x14ac:dyDescent="0.25">
      <c r="A85" s="3"/>
      <c r="B85" s="2"/>
      <c r="C85" s="2"/>
      <c r="D85" s="2"/>
      <c r="E85" s="2"/>
      <c r="F85" s="2"/>
      <c r="G85" s="2"/>
    </row>
    <row r="86" spans="1:7" x14ac:dyDescent="0.25">
      <c r="A86" s="3"/>
      <c r="B86" s="2"/>
      <c r="C86" s="2"/>
      <c r="D86" s="2"/>
      <c r="E86" s="2"/>
      <c r="F86" s="2"/>
      <c r="G86" s="2"/>
    </row>
    <row r="87" spans="1:7" ht="16.5" x14ac:dyDescent="0.25">
      <c r="A87" s="1"/>
      <c r="B87" s="1"/>
      <c r="C87" s="1"/>
      <c r="D87" s="1"/>
      <c r="E87" s="1"/>
      <c r="F87" s="1"/>
      <c r="G87" s="1"/>
    </row>
    <row r="88" spans="1:7" ht="16.5" x14ac:dyDescent="0.25">
      <c r="A88" s="1"/>
      <c r="B88" s="1"/>
      <c r="C88" s="1"/>
      <c r="D88" s="1"/>
      <c r="E88" s="1"/>
      <c r="F88" s="1"/>
      <c r="G88" s="1"/>
    </row>
    <row r="89" spans="1:7" ht="16.5" x14ac:dyDescent="0.25">
      <c r="A89" s="1"/>
      <c r="B89" s="1"/>
      <c r="C89" s="1"/>
      <c r="D89" s="1"/>
      <c r="E89" s="1"/>
      <c r="F89" s="1"/>
      <c r="G89" s="1"/>
    </row>
    <row r="90" spans="1:7" ht="16.5" x14ac:dyDescent="0.25">
      <c r="A90" s="1"/>
      <c r="B90" s="1"/>
      <c r="C90" s="1"/>
      <c r="D90" s="1"/>
      <c r="E90" s="1"/>
      <c r="F90" s="1"/>
      <c r="G90" s="1"/>
    </row>
  </sheetData>
  <sheetProtection password="C115" sheet="1" scenarios="1" formatColumns="0" formatRows="0"/>
  <mergeCells count="6">
    <mergeCell ref="A6:A7"/>
    <mergeCell ref="A1:G1"/>
    <mergeCell ref="A2:G2"/>
    <mergeCell ref="A3:G3"/>
    <mergeCell ref="A4:G4"/>
    <mergeCell ref="A5:E5"/>
  </mergeCells>
  <pageMargins left="0.70866141732283472" right="0.70866141732283472" top="0.74803149606299213" bottom="0.74803149606299213" header="0.31496062992125984" footer="0.31496062992125984"/>
  <pageSetup scale="67" orientation="portrait" horizontalDpi="1200" verticalDpi="1200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ETCA-II-04</vt:lpstr>
      <vt:lpstr>'ETCA-II-04'!Títulos_a_imprimir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2023-11-14T19:58:54Z</dcterms:created>
  <dcterms:modified xsi:type="dcterms:W3CDTF">2023-11-14T19:59:03Z</dcterms:modified>
</cp:coreProperties>
</file>