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P04\formatos\2023\"/>
    </mc:Choice>
  </mc:AlternateContent>
  <xr:revisionPtr revIDLastSave="0" documentId="8_{C4160E3C-1E2C-4644-B8B0-016071D1E01F}" xr6:coauthVersionLast="47" xr6:coauthVersionMax="47" xr10:uidLastSave="{00000000-0000-0000-0000-000000000000}"/>
  <bookViews>
    <workbookView xWindow="-120" yWindow="-120" windowWidth="20730" windowHeight="11160" xr2:uid="{B545BEEA-6F3C-47E3-8827-D8E8F1D88974}"/>
  </bookViews>
  <sheets>
    <sheet name="ETCA-II-0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0">'ETCA-II-07'!$A$1:$G$36</definedName>
    <definedName name="Ay_Asociaciones">#REF!</definedName>
    <definedName name="Ay_ConfCol">#REF!</definedName>
    <definedName name="Ay_DocProy">#REF!</definedName>
    <definedName name="Ay_EmitirDocto">#REF!</definedName>
    <definedName name="Ay_Funcionalidad">#REF!</definedName>
    <definedName name="Ay_Introduccion">#REF!</definedName>
    <definedName name="Ay_Parametros">#REF!</definedName>
    <definedName name="Ay_PorBenef">#REF!</definedName>
    <definedName name="Ay_PorCategorias">#REF!</definedName>
    <definedName name="Ay_PorCuentas">#REF!</definedName>
    <definedName name="Ay_PorDoc">#REF!</definedName>
    <definedName name="Ay_PorPago">#REF!</definedName>
    <definedName name="Ay_Restricciones">#REF!</definedName>
    <definedName name="Ay_Saldos">#REF!</definedName>
    <definedName name="Ay_UsoVistas">#REF!</definedName>
    <definedName name="Ay_Verificar">#REF!</definedName>
    <definedName name="_xlnm.Database" localSheetId="0">#REF!</definedName>
    <definedName name="_xlnm.Database">#REF!</definedName>
    <definedName name="camposBD">OFFSET([5]Definiciones!$D$1,0,0,COUNTA([5]Definiciones!$D$1:$D$65536),1)</definedName>
    <definedName name="CodigoCuentaBase">[5]Encabezado!#REF!</definedName>
    <definedName name="dd">#REF!</definedName>
    <definedName name="Documentos">OFFSET([5]Definiciones!$B$1,0,0,COUNTA([5]Definiciones!$B$1:$B$65536),1)</definedName>
    <definedName name="Funciones_Fechas_Periodos">[6]!Funciones_Fechas_Periodos</definedName>
    <definedName name="Funciones_Saldos">[6]!Funciones_Saldos</definedName>
    <definedName name="Funciones_Tablas">[6]!Funciones_Tablas</definedName>
    <definedName name="ppto">[7]Hoja2!$B$3:$M$95</definedName>
    <definedName name="qw">#REF!</definedName>
    <definedName name="SaldoInicialBase">[5]Encabezado!$Z$7</definedName>
    <definedName name="SaldoInicialBaseEnTransito">[5]Encabezado!$Z$8</definedName>
    <definedName name="TablaD">[8]Reglas!$A$4:$G$972</definedName>
    <definedName name="TipoDeposito">OFFSET([5]Definiciones!$G$1,0,0,COUNTA([5]Definiciones!$G$1:$G$65536),1)</definedName>
    <definedName name="XX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A4" i="1"/>
  <c r="D8" i="1"/>
  <c r="G8" i="1" s="1"/>
  <c r="D9" i="1"/>
  <c r="G9" i="1"/>
  <c r="D10" i="1"/>
  <c r="G10" i="1"/>
  <c r="D11" i="1"/>
  <c r="G11" i="1" s="1"/>
  <c r="D12" i="1"/>
  <c r="G12" i="1" s="1"/>
  <c r="D13" i="1"/>
  <c r="G13" i="1"/>
  <c r="D14" i="1"/>
  <c r="G14" i="1"/>
  <c r="D15" i="1"/>
  <c r="G15" i="1" s="1"/>
  <c r="D16" i="1"/>
  <c r="G16" i="1" s="1"/>
  <c r="D17" i="1"/>
  <c r="G17" i="1"/>
  <c r="D18" i="1"/>
  <c r="G18" i="1"/>
  <c r="D19" i="1"/>
  <c r="G1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D28" i="1"/>
  <c r="G28" i="1"/>
  <c r="D29" i="1"/>
  <c r="G29" i="1"/>
  <c r="D30" i="1"/>
  <c r="G30" i="1"/>
  <c r="B31" i="1"/>
  <c r="H31" i="1" s="1"/>
  <c r="C31" i="1"/>
  <c r="D31" i="1"/>
  <c r="H33" i="1" s="1"/>
  <c r="E31" i="1"/>
  <c r="H34" i="1" s="1"/>
  <c r="F31" i="1"/>
  <c r="H32" i="1"/>
  <c r="H35" i="1"/>
  <c r="G31" i="1" l="1"/>
  <c r="H36" i="1" s="1"/>
</calcChain>
</file>

<file path=xl/sharedStrings.xml><?xml version="1.0" encoding="utf-8"?>
<sst xmlns="http://schemas.openxmlformats.org/spreadsheetml/2006/main" count="26" uniqueCount="25">
  <si>
    <t>Total del Gasto</t>
  </si>
  <si>
    <t>ORGANISMOS OPERADORES</t>
  </si>
  <si>
    <t>UNIDAD DE ASUNTOS JURIDICOS</t>
  </si>
  <si>
    <t>COSTOS, CONCURSOS Y CONTRATOS</t>
  </si>
  <si>
    <t>DIRECCION GENERAL DE INFRAESTRUCTURA HIDROAGRICOLA</t>
  </si>
  <si>
    <t>DIRECCION GENERAL DE INFRAESTRUCTURA HIDRAULICA URBANA</t>
  </si>
  <si>
    <t>DIRECCION GENERAL DE DESARROLLO Y FORTALECIMIENTO INSTITUCIONAL</t>
  </si>
  <si>
    <t>ORGANO INTERNO DE CONTROL</t>
  </si>
  <si>
    <t>DIRECCION GENERAL DE ADMINISTRACION Y FINANZAS</t>
  </si>
  <si>
    <t>VOCALIA EJECUTIVA</t>
  </si>
  <si>
    <t>( 6 = 3 - 4 )</t>
  </si>
  <si>
    <t>(5)</t>
  </si>
  <si>
    <t>(4)</t>
  </si>
  <si>
    <t>(3=1+2)</t>
  </si>
  <si>
    <t>(2)</t>
  </si>
  <si>
    <t>(1)</t>
  </si>
  <si>
    <t>Subejercicio</t>
  </si>
  <si>
    <t>Egresos Pagado     Acumulado</t>
  </si>
  <si>
    <t>Egresos Devengado Acumulado</t>
  </si>
  <si>
    <t>Egresos Modificado   Anual</t>
  </si>
  <si>
    <t>Ampliaciones/ (Reducciones)</t>
  </si>
  <si>
    <t>Egresos Aprobado   Anual</t>
  </si>
  <si>
    <t>Clasificación Administrativa (Por Unidad Administrativa)</t>
  </si>
  <si>
    <t xml:space="preserve">                                                                                                                                                         </t>
  </si>
  <si>
    <t>Estado Analítico del Ejercicio Presupuesto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</si>
</sst>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4" fillId="0" borderId="0" xfId="0" applyNumberFormat="1" applyFont="1" applyAlignment="1" applyProtection="1">
      <alignment vertical="center"/>
      <protection locked="0"/>
    </xf>
    <xf numFmtId="43" fontId="4" fillId="0" borderId="0" xfId="1" applyFont="1" applyAlignment="1" applyProtection="1">
      <alignment vertical="center"/>
      <protection locked="0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 applyProtection="1">
      <alignment horizontal="justify" vertical="center" wrapText="1"/>
      <protection locked="0"/>
    </xf>
    <xf numFmtId="3" fontId="5" fillId="0" borderId="4" xfId="0" applyNumberFormat="1" applyFont="1" applyBorder="1" applyAlignment="1" applyProtection="1">
      <alignment horizontal="right" vertical="center" wrapText="1"/>
      <protection locked="0"/>
    </xf>
    <xf numFmtId="3" fontId="5" fillId="0" borderId="5" xfId="0" applyNumberFormat="1" applyFont="1" applyBorder="1" applyAlignment="1" applyProtection="1">
      <alignment horizontal="right" vertical="center" wrapText="1"/>
      <protection locked="0"/>
    </xf>
    <xf numFmtId="0" fontId="5" fillId="0" borderId="6" xfId="0" applyFont="1" applyBorder="1" applyAlignment="1" applyProtection="1">
      <alignment horizontal="justify" vertical="center" wrapText="1"/>
      <protection locked="0"/>
    </xf>
    <xf numFmtId="3" fontId="5" fillId="2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49" fontId="7" fillId="0" borderId="7" xfId="0" applyNumberFormat="1" applyFont="1" applyBorder="1" applyAlignment="1" applyProtection="1">
      <alignment horizontal="center" vertical="center" wrapText="1"/>
      <protection locked="0"/>
    </xf>
    <xf numFmtId="49" fontId="7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vertical="top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5BF85C51-9C2D-42F4-B526-32FF6476A691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FC85ADE5-FD4C-4464-AA0A-93EF1C626A06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39207440-688E-4E24-97FA-81C7A5C90042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4DB92407-5330-450E-88BC-5009F393902B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D6A2BBE1-FBD6-4548-9446-A5EC212FE6C7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AD1F9962-24E7-4F8E-8919-358CA760D638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</xdr:row>
      <xdr:rowOff>142875</xdr:rowOff>
    </xdr:from>
    <xdr:ext cx="184731" cy="264560"/>
    <xdr:sp macro="" textlink="">
      <xdr:nvSpPr>
        <xdr:cNvPr id="8" name="4 CuadroTexto">
          <a:extLst>
            <a:ext uri="{FF2B5EF4-FFF2-40B4-BE49-F238E27FC236}">
              <a16:creationId xmlns:a16="http://schemas.microsoft.com/office/drawing/2014/main" id="{F4A98FA7-B3D9-4604-AC45-88FCEAC5F150}"/>
            </a:ext>
          </a:extLst>
        </xdr:cNvPr>
        <xdr:cNvSpPr txBox="1"/>
      </xdr:nvSpPr>
      <xdr:spPr>
        <a:xfrm>
          <a:off x="451485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55FEF564-5170-4851-8C58-B4A86A785083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06D75281-0B43-4A64-A0CD-BAB19C5A3C83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324031B6-7C84-4163-BA6B-986315F80EB5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D74F10A3-0FB2-4CBB-A5A7-C88070EDBFAE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3" name="4 CuadroTexto">
          <a:extLst>
            <a:ext uri="{FF2B5EF4-FFF2-40B4-BE49-F238E27FC236}">
              <a16:creationId xmlns:a16="http://schemas.microsoft.com/office/drawing/2014/main" id="{A0A32213-EC7B-4C50-A5C7-60384AD6EBA2}"/>
            </a:ext>
          </a:extLst>
        </xdr:cNvPr>
        <xdr:cNvSpPr txBox="1"/>
      </xdr:nvSpPr>
      <xdr:spPr>
        <a:xfrm>
          <a:off x="45148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B8817CA3-EFDC-415B-ACB7-C48180198B7B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C6075093-0FAC-411D-8318-32165D5A503B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F4B4F61A-8A6E-495F-845F-895DE7118BC6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1BBF1775-7092-46CC-BA88-8E31948703D0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8" name="4 CuadroTexto">
          <a:extLst>
            <a:ext uri="{FF2B5EF4-FFF2-40B4-BE49-F238E27FC236}">
              <a16:creationId xmlns:a16="http://schemas.microsoft.com/office/drawing/2014/main" id="{71F30181-75AE-4988-B739-6158E93671A2}"/>
            </a:ext>
          </a:extLst>
        </xdr:cNvPr>
        <xdr:cNvSpPr txBox="1"/>
      </xdr:nvSpPr>
      <xdr:spPr>
        <a:xfrm>
          <a:off x="45148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3</xdr:col>
      <xdr:colOff>844885</xdr:colOff>
      <xdr:row>31</xdr:row>
      <xdr:rowOff>124239</xdr:rowOff>
    </xdr:from>
    <xdr:to>
      <xdr:col>7</xdr:col>
      <xdr:colOff>60767</xdr:colOff>
      <xdr:row>36</xdr:row>
      <xdr:rowOff>80874</xdr:rowOff>
    </xdr:to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2A54D7DE-E72A-4A4A-81E8-EEA57F411B13}"/>
            </a:ext>
          </a:extLst>
        </xdr:cNvPr>
        <xdr:cNvSpPr txBox="1"/>
      </xdr:nvSpPr>
      <xdr:spPr>
        <a:xfrm>
          <a:off x="3007060" y="6029739"/>
          <a:ext cx="2321032" cy="90913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==================================================================== 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REBECA I. LAGUNA FIGUEROA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DIRECTORA GENERAL DE ADMINISTRACION Y FINANZAS </a:t>
          </a:r>
        </a:p>
      </xdr:txBody>
    </xdr:sp>
    <xdr:clientData/>
  </xdr:twoCellAnchor>
  <xdr:oneCellAnchor>
    <xdr:from>
      <xdr:col>0</xdr:col>
      <xdr:colOff>124239</xdr:colOff>
      <xdr:row>32</xdr:row>
      <xdr:rowOff>9820</xdr:rowOff>
    </xdr:from>
    <xdr:ext cx="2823483" cy="877661"/>
    <xdr:sp macro="" textlink="">
      <xdr:nvSpPr>
        <xdr:cNvPr id="20" name="CuadroTexto 5">
          <a:extLst>
            <a:ext uri="{FF2B5EF4-FFF2-40B4-BE49-F238E27FC236}">
              <a16:creationId xmlns:a16="http://schemas.microsoft.com/office/drawing/2014/main" id="{CFB06C19-C76D-408A-9C4B-75A55CD69F08}"/>
            </a:ext>
          </a:extLst>
        </xdr:cNvPr>
        <xdr:cNvSpPr txBox="1"/>
      </xdr:nvSpPr>
      <xdr:spPr>
        <a:xfrm>
          <a:off x="124239" y="6105820"/>
          <a:ext cx="2823483" cy="87766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LIC. ISMAEL NORZAGARAY MICHEL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ADMINISTRATIVO 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P04\formatos\2023\2334formato16.xlsx" TargetMode="External"/><Relationship Id="rId1" Type="http://schemas.openxmlformats.org/officeDocument/2006/relationships/externalLinkPath" Target="2334formato16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P04\formatos\2023\2334formato3.xlsx" TargetMode="External"/><Relationship Id="rId1" Type="http://schemas.openxmlformats.org/officeDocument/2006/relationships/externalLinkPath" Target="2334formato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P04\formatos\2023\2334formato1.xlsx" TargetMode="External"/><Relationship Id="rId1" Type="http://schemas.openxmlformats.org/officeDocument/2006/relationships/externalLinkPath" Target="2334formato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eria.lugo\Downloads\CTA%20PUBLICA%20CEA%203T%202023\CTA%20PUBLICA%20CEA%203T%202023\CEA%20formatos-etcas-informe-3er%20Trimestre%202023%20(1).xlsx" TargetMode="External"/><Relationship Id="rId1" Type="http://schemas.openxmlformats.org/officeDocument/2006/relationships/externalLinkPath" Target="file:///C:\Users\valeria.lugo\Downloads\CTA%20PUBLICA%20CEA%203T%202023\CTA%20PUBLICA%20CEA%203T%202023\CEA%20formatos-etcas-informe-3er%20Trimestre%202023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fredo.lara.CEASONORA\Desktop\AAAAAAAAAA%20A&#209;O%202014\0002%20C.P.%20JUDITH%20NAVARRO\001%20ESTADOS%20FINANCIEROS%20MENSUAL%20F%20ETCA%202016\FlujoEfectivo%20FEBRERO%20DEL%20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fredo.lara.CEASONORA\Desktop\AAAAAAAAAA%20A&#209;O%202014%20AL%202018\0000000000%20C.P.%20MARIO%20ALBERTO%20MERINO%20DIAZ\FOOSSI%20RELACION%20DE%20FACTURAS%20AL%2015MAYO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merica%20Encinas\AppData\Roaming\Microsoft\Excel\PT%20Gastos%20x%20partida%20ppt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gla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TCA-II-04"/>
    </sheetNames>
    <sheetDataSet>
      <sheetData sheetId="0">
        <row r="80">
          <cell r="B80">
            <v>782667131.32148921</v>
          </cell>
          <cell r="C80">
            <v>3214766828.6900005</v>
          </cell>
          <cell r="D80">
            <v>3997433960.0114899</v>
          </cell>
          <cell r="E80">
            <v>1364518173.0900002</v>
          </cell>
          <cell r="F80">
            <v>1230464882.0800002</v>
          </cell>
          <cell r="G80">
            <v>2632915786.9214897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TCA-I-03"/>
    </sheetNames>
    <sheetDataSet>
      <sheetData sheetId="0">
        <row r="3">
          <cell r="A3" t="str">
            <v>Del 01 de Enero al 30 de Septiembre de 2023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TCA-I-01"/>
    </sheetNames>
    <sheetDataSet>
      <sheetData sheetId="0">
        <row r="1">
          <cell r="A1" t="str">
            <v>Comision Estatal del Agua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  FORMATOS  "/>
      <sheetName val="ETCA-II-08"/>
      <sheetName val="ETCA-II-09"/>
      <sheetName val="ETCA-II-10"/>
      <sheetName val="ETCA-II-11"/>
      <sheetName val="ETCA-II-12"/>
      <sheetName val="ETCA-II-13"/>
      <sheetName val="ETCA-II-14"/>
      <sheetName val="ETCA-II-15"/>
      <sheetName val="ETCA-II-16"/>
      <sheetName val="ETCA-II-17"/>
      <sheetName val="ETCA-III-01"/>
      <sheetName val="ETCA-III-03"/>
      <sheetName val="ETCA-III-04"/>
      <sheetName val="ETCA-III-05"/>
      <sheetName val="ETCA-IV-01"/>
      <sheetName val="ETCA-IV-02"/>
      <sheetName val="ETCA-IV-03"/>
      <sheetName val="ETCA-IV-04"/>
      <sheetName val="ETCA-IV-06 "/>
      <sheetName val="ANEXO A"/>
      <sheetName val="ANEXO MIR "/>
      <sheetName val="ANEXO C SEP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cabezado"/>
      <sheetName val="Hoja18 (2)"/>
      <sheetName val="traspaso egre"/>
      <sheetName val="otras"/>
      <sheetName val="inversion egre"/>
      <sheetName val="f fijo"/>
      <sheetName val="6000"/>
      <sheetName val="3000"/>
      <sheetName val="2000"/>
      <sheetName val="1000"/>
      <sheetName val="egresos"/>
      <sheetName val="venta"/>
      <sheetName val="traspaso"/>
      <sheetName val="transf"/>
      <sheetName val="otros"/>
      <sheetName val="inversion"/>
      <sheetName val="GXC"/>
      <sheetName val="ingresos"/>
      <sheetName val="origen y aplic"/>
      <sheetName val="Parámetros"/>
      <sheetName val="Datos"/>
      <sheetName val="Por Posibilidad de Pago"/>
      <sheetName val="Por Beneficiario-Pagador"/>
      <sheetName val="Por Categorias"/>
      <sheetName val="Por Cuentas"/>
      <sheetName val="Por Documentos"/>
      <sheetName val="Emitir Documentos"/>
      <sheetName val="Cambios a Aplicar"/>
      <sheetName val="Ayuda Flujo de Efectivo"/>
      <sheetName val="Definiciones"/>
      <sheetName val="Nuevo Documento"/>
      <sheetName val="Validaciones"/>
      <sheetName val="Hoja18"/>
    </sheetNames>
    <sheetDataSet>
      <sheetData sheetId="0">
        <row r="7">
          <cell r="Z7">
            <v>-32783.42</v>
          </cell>
        </row>
        <row r="8">
          <cell r="Z8">
            <v>60134291.460000001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D1" t="str">
            <v>Ignorar</v>
          </cell>
          <cell r="G1" t="str">
            <v>Ninguno</v>
          </cell>
        </row>
        <row r="2">
          <cell r="D2" t="str">
            <v>Tipo Documento</v>
          </cell>
          <cell r="G2" t="str">
            <v>Efectivo</v>
          </cell>
        </row>
        <row r="3">
          <cell r="D3" t="str">
            <v>Fecha</v>
          </cell>
          <cell r="G3" t="str">
            <v>Mismo banco misma plaza</v>
          </cell>
        </row>
        <row r="4">
          <cell r="D4" t="str">
            <v>Código</v>
          </cell>
          <cell r="G4" t="str">
            <v>Mismo banco fuera de plaza</v>
          </cell>
        </row>
        <row r="5">
          <cell r="D5" t="str">
            <v>Nombre</v>
          </cell>
          <cell r="G5" t="str">
            <v>Otros bancos misma plaza</v>
          </cell>
        </row>
        <row r="6">
          <cell r="D6" t="str">
            <v>Proyectado</v>
          </cell>
          <cell r="G6" t="str">
            <v>Otros bancos fuera de plaza</v>
          </cell>
        </row>
        <row r="7">
          <cell r="D7" t="str">
            <v>Importe</v>
          </cell>
        </row>
        <row r="8">
          <cell r="D8" t="str">
            <v>Referencia</v>
          </cell>
        </row>
        <row r="9">
          <cell r="D9" t="str">
            <v>Concepto</v>
          </cell>
        </row>
        <row r="10">
          <cell r="D10" t="str">
            <v>Tipo Depósito</v>
          </cell>
        </row>
        <row r="11">
          <cell r="D11" t="str">
            <v>Número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MAYO2018"/>
      <sheetName val="FOOSSI RELACION DE FACTURAS AL "/>
    </sheetNames>
    <definedNames>
      <definedName name="Funciones_Fechas_Periodos"/>
      <definedName name="Funciones_Saldos"/>
      <definedName name="Funciones_Tablas"/>
    </defined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ETCA-II-01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l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BECA1-5EB5-4437-AF87-AE9EDE8A9E1E}">
  <sheetPr>
    <tabColor theme="0" tint="-4.9989318521683403E-2"/>
  </sheetPr>
  <dimension ref="A1:H36"/>
  <sheetViews>
    <sheetView tabSelected="1" view="pageBreakPreview" zoomScale="115" zoomScaleSheetLayoutView="115" workbookViewId="0">
      <selection activeCell="D427" sqref="D427"/>
    </sheetView>
  </sheetViews>
  <sheetFormatPr baseColWidth="10" defaultColWidth="11.28515625" defaultRowHeight="16.5" x14ac:dyDescent="0.25"/>
  <cols>
    <col min="1" max="1" width="39.85546875" style="1" customWidth="1"/>
    <col min="2" max="7" width="13.7109375" style="1" customWidth="1"/>
    <col min="8" max="16384" width="11.28515625" style="1"/>
  </cols>
  <sheetData>
    <row r="1" spans="1:7" x14ac:dyDescent="0.25">
      <c r="A1" s="26" t="str">
        <f>'[3]ETCA-I-01'!A1:G1</f>
        <v>Comision Estatal del Agua</v>
      </c>
      <c r="B1" s="26"/>
      <c r="C1" s="26"/>
      <c r="D1" s="26"/>
      <c r="E1" s="26"/>
      <c r="F1" s="26"/>
      <c r="G1" s="26"/>
    </row>
    <row r="2" spans="1:7" s="21" customFormat="1" x14ac:dyDescent="0.25">
      <c r="A2" s="26" t="s">
        <v>24</v>
      </c>
      <c r="B2" s="26"/>
      <c r="C2" s="26"/>
      <c r="D2" s="26"/>
      <c r="E2" s="26"/>
      <c r="F2" s="26"/>
      <c r="G2" s="26"/>
    </row>
    <row r="3" spans="1:7" s="21" customFormat="1" x14ac:dyDescent="0.25">
      <c r="A3" s="26" t="s">
        <v>22</v>
      </c>
      <c r="B3" s="26"/>
      <c r="C3" s="26"/>
      <c r="D3" s="26"/>
      <c r="E3" s="26"/>
      <c r="F3" s="26"/>
      <c r="G3" s="26"/>
    </row>
    <row r="4" spans="1:7" s="21" customFormat="1" x14ac:dyDescent="0.25">
      <c r="A4" s="25" t="str">
        <f>'[2]ETCA-I-03'!A3:D3</f>
        <v>Del 01 de Enero al 30 de Septiembre de 2023</v>
      </c>
      <c r="B4" s="25"/>
      <c r="C4" s="25"/>
      <c r="D4" s="25"/>
      <c r="E4" s="25"/>
      <c r="F4" s="25"/>
      <c r="G4" s="25"/>
    </row>
    <row r="5" spans="1:7" s="21" customFormat="1" ht="17.25" thickBot="1" x14ac:dyDescent="0.3">
      <c r="A5" s="24" t="s">
        <v>23</v>
      </c>
      <c r="B5" s="24"/>
      <c r="C5" s="24"/>
      <c r="D5" s="24"/>
      <c r="E5" s="24"/>
      <c r="F5" s="23"/>
      <c r="G5" s="22"/>
    </row>
    <row r="6" spans="1:7" s="16" customFormat="1" ht="38.25" x14ac:dyDescent="0.25">
      <c r="A6" s="20" t="s">
        <v>22</v>
      </c>
      <c r="B6" s="19" t="s">
        <v>21</v>
      </c>
      <c r="C6" s="19" t="s">
        <v>20</v>
      </c>
      <c r="D6" s="19" t="s">
        <v>19</v>
      </c>
      <c r="E6" s="18" t="s">
        <v>18</v>
      </c>
      <c r="F6" s="18" t="s">
        <v>17</v>
      </c>
      <c r="G6" s="17" t="s">
        <v>16</v>
      </c>
    </row>
    <row r="7" spans="1:7" s="12" customFormat="1" ht="17.25" thickBot="1" x14ac:dyDescent="0.3">
      <c r="A7" s="15"/>
      <c r="B7" s="14" t="s">
        <v>15</v>
      </c>
      <c r="C7" s="14" t="s">
        <v>14</v>
      </c>
      <c r="D7" s="14" t="s">
        <v>13</v>
      </c>
      <c r="E7" s="14" t="s">
        <v>12</v>
      </c>
      <c r="F7" s="14" t="s">
        <v>11</v>
      </c>
      <c r="G7" s="13" t="s">
        <v>10</v>
      </c>
    </row>
    <row r="8" spans="1:7" ht="21" customHeight="1" x14ac:dyDescent="0.25">
      <c r="A8" s="10" t="s">
        <v>9</v>
      </c>
      <c r="B8" s="11">
        <v>3624552.2033333331</v>
      </c>
      <c r="C8" s="11">
        <v>247570</v>
      </c>
      <c r="D8" s="11">
        <f>IF($A8="","",B8+C8)</f>
        <v>3872122.2033333331</v>
      </c>
      <c r="E8" s="11">
        <v>2165641.21</v>
      </c>
      <c r="F8" s="11">
        <v>2038405.6</v>
      </c>
      <c r="G8" s="8">
        <f>IF($A8="","",D8-E8)</f>
        <v>1706480.9933333332</v>
      </c>
    </row>
    <row r="9" spans="1:7" ht="21" customHeight="1" x14ac:dyDescent="0.25">
      <c r="A9" s="10" t="s">
        <v>8</v>
      </c>
      <c r="B9" s="11">
        <v>214583772.22666699</v>
      </c>
      <c r="C9" s="11">
        <v>-49412426.229999997</v>
      </c>
      <c r="D9" s="11">
        <f>IF($A9="","",B9+C9)</f>
        <v>165171345.996667</v>
      </c>
      <c r="E9" s="11">
        <v>75337973.340000004</v>
      </c>
      <c r="F9" s="11">
        <v>74113959.370000005</v>
      </c>
      <c r="G9" s="8">
        <f>IF($A9="","",D9-E9)</f>
        <v>89833372.656666994</v>
      </c>
    </row>
    <row r="10" spans="1:7" ht="21" customHeight="1" x14ac:dyDescent="0.25">
      <c r="A10" s="10" t="s">
        <v>7</v>
      </c>
      <c r="B10" s="11">
        <v>147100</v>
      </c>
      <c r="C10" s="11">
        <v>0</v>
      </c>
      <c r="D10" s="11">
        <f>IF($A10="","",B10+C10)</f>
        <v>147100</v>
      </c>
      <c r="E10" s="11">
        <v>58136.18</v>
      </c>
      <c r="F10" s="11">
        <v>54121.87</v>
      </c>
      <c r="G10" s="8">
        <f>IF($A10="","",D10-E10)</f>
        <v>88963.82</v>
      </c>
    </row>
    <row r="11" spans="1:7" ht="21" customHeight="1" x14ac:dyDescent="0.25">
      <c r="A11" s="10" t="s">
        <v>6</v>
      </c>
      <c r="B11" s="11">
        <v>59849370.766666666</v>
      </c>
      <c r="C11" s="11">
        <v>320000</v>
      </c>
      <c r="D11" s="11">
        <f>IF($A11="","",B11+C11)</f>
        <v>60169370.766666666</v>
      </c>
      <c r="E11" s="11">
        <v>5561068.29</v>
      </c>
      <c r="F11" s="11">
        <v>5138305.1199999992</v>
      </c>
      <c r="G11" s="8">
        <f>IF($A11="","",D11-E11)</f>
        <v>54608302.476666667</v>
      </c>
    </row>
    <row r="12" spans="1:7" ht="21" customHeight="1" x14ac:dyDescent="0.25">
      <c r="A12" s="10" t="s">
        <v>5</v>
      </c>
      <c r="B12" s="11">
        <v>217001536.34951958</v>
      </c>
      <c r="C12" s="11">
        <v>42377693.490000002</v>
      </c>
      <c r="D12" s="11">
        <f>IF($A12="","",B12+C12)</f>
        <v>259379229.83951959</v>
      </c>
      <c r="E12" s="11">
        <v>70556481.590000004</v>
      </c>
      <c r="F12" s="11">
        <v>67633598.420000002</v>
      </c>
      <c r="G12" s="8">
        <f>IF($A12="","",D12-E12)</f>
        <v>188822748.24951959</v>
      </c>
    </row>
    <row r="13" spans="1:7" ht="21" customHeight="1" x14ac:dyDescent="0.25">
      <c r="A13" s="10" t="s">
        <v>4</v>
      </c>
      <c r="B13" s="11">
        <v>10204513.963333333</v>
      </c>
      <c r="C13" s="11">
        <v>3013411003.29</v>
      </c>
      <c r="D13" s="11">
        <f>IF($A13="","",B13+C13)</f>
        <v>3023615517.2533331</v>
      </c>
      <c r="E13" s="11">
        <v>823023528.33000004</v>
      </c>
      <c r="F13" s="11">
        <v>728728700.4000001</v>
      </c>
      <c r="G13" s="8">
        <f>IF($A13="","",D13-E13)</f>
        <v>2200591988.9233332</v>
      </c>
    </row>
    <row r="14" spans="1:7" ht="21" customHeight="1" x14ac:dyDescent="0.25">
      <c r="A14" s="10" t="s">
        <v>3</v>
      </c>
      <c r="B14" s="11">
        <v>4126614.6000000006</v>
      </c>
      <c r="C14" s="11">
        <v>23811.32</v>
      </c>
      <c r="D14" s="11">
        <f>IF($A14="","",B14+C14)</f>
        <v>4150425.9200000004</v>
      </c>
      <c r="E14" s="11">
        <v>3173393.17</v>
      </c>
      <c r="F14" s="11">
        <v>2992064.37</v>
      </c>
      <c r="G14" s="8">
        <f>IF($A14="","",D14-E14)</f>
        <v>977032.75000000047</v>
      </c>
    </row>
    <row r="15" spans="1:7" ht="21" customHeight="1" x14ac:dyDescent="0.25">
      <c r="A15" s="10" t="s">
        <v>2</v>
      </c>
      <c r="B15" s="11">
        <v>3476951.2099999995</v>
      </c>
      <c r="C15" s="11">
        <v>-20000</v>
      </c>
      <c r="D15" s="11">
        <f>IF($A15="","",B15+C15)</f>
        <v>3456951.2099999995</v>
      </c>
      <c r="E15" s="11">
        <v>2455009.4700000002</v>
      </c>
      <c r="F15" s="11">
        <v>2292302.7999999998</v>
      </c>
      <c r="G15" s="8">
        <f>IF($A15="","",D15-E15)</f>
        <v>1001941.7399999993</v>
      </c>
    </row>
    <row r="16" spans="1:7" ht="21" customHeight="1" x14ac:dyDescent="0.25">
      <c r="A16" s="10" t="s">
        <v>1</v>
      </c>
      <c r="B16" s="11">
        <v>269652719.99715585</v>
      </c>
      <c r="C16" s="11">
        <v>207819176.52000001</v>
      </c>
      <c r="D16" s="11">
        <f>IF($A16="","",B16+C16)</f>
        <v>477471896.51715589</v>
      </c>
      <c r="E16" s="11">
        <v>382186941.21000004</v>
      </c>
      <c r="F16" s="11">
        <v>347473423.83000004</v>
      </c>
      <c r="G16" s="8">
        <f>IF($A16="","",D16-E16)</f>
        <v>95284955.307155848</v>
      </c>
    </row>
    <row r="17" spans="1:8" ht="21" customHeight="1" x14ac:dyDescent="0.25">
      <c r="A17" s="10"/>
      <c r="B17" s="9"/>
      <c r="C17" s="9"/>
      <c r="D17" s="9" t="str">
        <f>IF($A17="","",B17+C17)</f>
        <v/>
      </c>
      <c r="E17" s="9"/>
      <c r="F17" s="9"/>
      <c r="G17" s="8" t="str">
        <f>IF($A17="","",D17-E17)</f>
        <v/>
      </c>
    </row>
    <row r="18" spans="1:8" ht="21" customHeight="1" x14ac:dyDescent="0.25">
      <c r="A18" s="10"/>
      <c r="B18" s="9"/>
      <c r="C18" s="9"/>
      <c r="D18" s="9" t="str">
        <f>IF($A18="","",B18+C18)</f>
        <v/>
      </c>
      <c r="E18" s="9"/>
      <c r="F18" s="9"/>
      <c r="G18" s="8" t="str">
        <f>IF($A18="","",D18-E18)</f>
        <v/>
      </c>
    </row>
    <row r="19" spans="1:8" ht="21" customHeight="1" x14ac:dyDescent="0.25">
      <c r="A19" s="10"/>
      <c r="B19" s="9"/>
      <c r="C19" s="9"/>
      <c r="D19" s="9" t="str">
        <f>IF($A19="","",B19+C19)</f>
        <v/>
      </c>
      <c r="E19" s="9"/>
      <c r="F19" s="9"/>
      <c r="G19" s="8" t="str">
        <f>IF($A19="","",D19-E19)</f>
        <v/>
      </c>
    </row>
    <row r="20" spans="1:8" ht="21" customHeight="1" x14ac:dyDescent="0.25">
      <c r="A20" s="10"/>
      <c r="B20" s="9"/>
      <c r="C20" s="9"/>
      <c r="D20" s="9" t="str">
        <f>IF($A20="","",B20+C20)</f>
        <v/>
      </c>
      <c r="E20" s="9"/>
      <c r="F20" s="9"/>
      <c r="G20" s="8" t="str">
        <f>IF($A20="","",D20-E20)</f>
        <v/>
      </c>
    </row>
    <row r="21" spans="1:8" ht="21" customHeight="1" x14ac:dyDescent="0.25">
      <c r="A21" s="10"/>
      <c r="B21" s="9"/>
      <c r="C21" s="9"/>
      <c r="D21" s="9" t="str">
        <f>IF($A21="","",B21+C21)</f>
        <v/>
      </c>
      <c r="E21" s="9"/>
      <c r="F21" s="9"/>
      <c r="G21" s="8" t="str">
        <f>IF($A21="","",D21-E21)</f>
        <v/>
      </c>
    </row>
    <row r="22" spans="1:8" ht="21" customHeight="1" x14ac:dyDescent="0.25">
      <c r="A22" s="10"/>
      <c r="B22" s="9"/>
      <c r="C22" s="9"/>
      <c r="D22" s="9" t="str">
        <f>IF($A22="","",B22+C22)</f>
        <v/>
      </c>
      <c r="E22" s="9"/>
      <c r="F22" s="9"/>
      <c r="G22" s="8" t="str">
        <f>IF($A22="","",D22-E22)</f>
        <v/>
      </c>
    </row>
    <row r="23" spans="1:8" ht="21" customHeight="1" x14ac:dyDescent="0.25">
      <c r="A23" s="10"/>
      <c r="B23" s="9"/>
      <c r="C23" s="9"/>
      <c r="D23" s="9" t="str">
        <f>IF($A23="","",B23+C23)</f>
        <v/>
      </c>
      <c r="E23" s="9"/>
      <c r="F23" s="9"/>
      <c r="G23" s="8" t="str">
        <f>IF($A23="","",D23-E23)</f>
        <v/>
      </c>
    </row>
    <row r="24" spans="1:8" ht="21" customHeight="1" x14ac:dyDescent="0.25">
      <c r="A24" s="10"/>
      <c r="B24" s="9"/>
      <c r="C24" s="9"/>
      <c r="D24" s="9" t="str">
        <f>IF($A24="","",B24+C24)</f>
        <v/>
      </c>
      <c r="E24" s="9"/>
      <c r="F24" s="9"/>
      <c r="G24" s="8" t="str">
        <f>IF($A24="","",D24-E24)</f>
        <v/>
      </c>
    </row>
    <row r="25" spans="1:8" ht="21" customHeight="1" x14ac:dyDescent="0.25">
      <c r="A25" s="10"/>
      <c r="B25" s="9"/>
      <c r="C25" s="9"/>
      <c r="D25" s="9" t="str">
        <f>IF($A25="","",B25+C25)</f>
        <v/>
      </c>
      <c r="E25" s="9"/>
      <c r="F25" s="9"/>
      <c r="G25" s="8" t="str">
        <f>IF($A25="","",D25-E25)</f>
        <v/>
      </c>
    </row>
    <row r="26" spans="1:8" ht="21" customHeight="1" x14ac:dyDescent="0.25">
      <c r="A26" s="10"/>
      <c r="B26" s="9"/>
      <c r="C26" s="9"/>
      <c r="D26" s="9" t="str">
        <f>IF($A26="","",B26+C26)</f>
        <v/>
      </c>
      <c r="E26" s="9"/>
      <c r="F26" s="9"/>
      <c r="G26" s="8" t="str">
        <f>IF($A26="","",D26-E26)</f>
        <v/>
      </c>
    </row>
    <row r="27" spans="1:8" ht="21" customHeight="1" x14ac:dyDescent="0.25">
      <c r="A27" s="10"/>
      <c r="B27" s="9"/>
      <c r="C27" s="9"/>
      <c r="D27" s="9" t="str">
        <f>IF($A27="","",B27+C27)</f>
        <v/>
      </c>
      <c r="E27" s="9"/>
      <c r="F27" s="9"/>
      <c r="G27" s="8" t="str">
        <f>IF($A27="","",D27-E27)</f>
        <v/>
      </c>
    </row>
    <row r="28" spans="1:8" ht="21" customHeight="1" x14ac:dyDescent="0.25">
      <c r="A28" s="10"/>
      <c r="B28" s="9"/>
      <c r="C28" s="9"/>
      <c r="D28" s="9" t="str">
        <f>IF($A28="","",B28+C28)</f>
        <v/>
      </c>
      <c r="E28" s="9"/>
      <c r="F28" s="9"/>
      <c r="G28" s="8" t="str">
        <f>IF($A28="","",D28-E28)</f>
        <v/>
      </c>
    </row>
    <row r="29" spans="1:8" ht="21" customHeight="1" x14ac:dyDescent="0.25">
      <c r="A29" s="10"/>
      <c r="B29" s="9"/>
      <c r="C29" s="9"/>
      <c r="D29" s="9" t="str">
        <f>IF($A29="","",B29+C29)</f>
        <v/>
      </c>
      <c r="E29" s="9"/>
      <c r="F29" s="9"/>
      <c r="G29" s="8" t="str">
        <f>IF($A29="","",D29-E29)</f>
        <v/>
      </c>
    </row>
    <row r="30" spans="1:8" ht="21" customHeight="1" thickBot="1" x14ac:dyDescent="0.3">
      <c r="A30" s="10"/>
      <c r="B30" s="9"/>
      <c r="C30" s="9"/>
      <c r="D30" s="9" t="str">
        <f>IF($A30="","",B30+C30)</f>
        <v/>
      </c>
      <c r="E30" s="9"/>
      <c r="F30" s="9"/>
      <c r="G30" s="8" t="str">
        <f>IF($A30="","",D30-E30)</f>
        <v/>
      </c>
    </row>
    <row r="31" spans="1:8" ht="21" customHeight="1" thickBot="1" x14ac:dyDescent="0.3">
      <c r="A31" s="7" t="s">
        <v>0</v>
      </c>
      <c r="B31" s="6">
        <f>SUM(B8:B30)</f>
        <v>782667131.31667566</v>
      </c>
      <c r="C31" s="6">
        <f>SUM(C8:C30)</f>
        <v>3214766828.3900003</v>
      </c>
      <c r="D31" s="6">
        <f>IF($A31="","",B31+C31)</f>
        <v>3997433959.706676</v>
      </c>
      <c r="E31" s="6">
        <f>SUM(E8:E30)</f>
        <v>1364518172.79</v>
      </c>
      <c r="F31" s="6">
        <f>SUM(F8:F30)</f>
        <v>1230464881.7800002</v>
      </c>
      <c r="G31" s="5">
        <f>IF($A31="","",D31-E31)</f>
        <v>2632915786.916676</v>
      </c>
      <c r="H31" s="2" t="str">
        <f>IF(($B$31-'[1]ETCA-II-04'!B80)&gt;0.9,"ERROR!!!!! EL MONTO NO COINCIDE CON LO REPORTADO EN EL FORMATO ETCA-II-04 EN EL TOTAL APROBADO ANUAL DEL ANALÍTICO DE EGRESOS","")</f>
        <v/>
      </c>
    </row>
    <row r="32" spans="1:8" x14ac:dyDescent="0.25">
      <c r="B32" s="4"/>
      <c r="C32" s="4"/>
      <c r="D32" s="4"/>
      <c r="E32" s="4"/>
      <c r="F32" s="4"/>
      <c r="G32" s="4"/>
      <c r="H32" s="2" t="str">
        <f>IF(($C$31-'[1]ETCA-II-04'!C80)&gt;0.9,"ERROR!!!!! EL MONTO NO COINCIDE CON LO REPORTADO EN EL FORMATO ETCA-II-04 EN EL TOTAL AMPLIACIONES/REDUCCIONES ANUAL DEL ANALÍTICO DE EGRESOS","")</f>
        <v/>
      </c>
    </row>
    <row r="33" spans="2:8" x14ac:dyDescent="0.25">
      <c r="B33" s="3"/>
      <c r="C33" s="3"/>
      <c r="D33" s="3"/>
      <c r="E33" s="3"/>
      <c r="F33" s="3"/>
      <c r="G33" s="3"/>
      <c r="H33" s="2" t="str">
        <f>IF(($D$31-'[1]ETCA-II-04'!D80)&gt;0.9,"ERROR!!!!! EL MONTO NO COINCIDE CON LO REPORTADO EN EL FORMATO ETCA-II-04 EN EL TOTAL MODIFICADO ANUAL DEL ANALÍTICO DE EGRESOS","")</f>
        <v/>
      </c>
    </row>
    <row r="34" spans="2:8" x14ac:dyDescent="0.25">
      <c r="H34" s="2" t="str">
        <f>IF(($E$31-'[1]ETCA-II-04'!E80)&gt;0.9,"ERROR!!!!! EL MONTO NO COINCIDE CON LO REPORTADO EN EL FORMATO ETCA-II-04 EN EL TOTAL DEVENGADO ANUAL DEL ANALÍTICO DE EGRESOS","")</f>
        <v/>
      </c>
    </row>
    <row r="35" spans="2:8" x14ac:dyDescent="0.25">
      <c r="H35" s="2" t="str">
        <f>IF(($F$31-'[1]ETCA-II-04'!F80)&gt;0.9,"ERROR!!!!! EL MONTO NO COINCIDE CON LO REPORTADO EN EL FORMATO ETCA-II-04 EN EL TOTAL PAGADO ANUAL DEL ANALÍTICO DE EGRESOS","")</f>
        <v/>
      </c>
    </row>
    <row r="36" spans="2:8" x14ac:dyDescent="0.25">
      <c r="H36" s="2" t="str">
        <f>IF(($G$31-'[1]ETCA-II-04'!G80)&gt;0.9,"ERROR!!!!! EL MONTO NO COINCIDE CON LO REPORTADO EN EL FORMATO ETCA-II-04 EN EL TOTAL APROBADO ANUAL DEL ANALÍTICO DE EGRESOS","")</f>
        <v/>
      </c>
    </row>
  </sheetData>
  <sheetProtection formatColumns="0" formatRows="0" insertRows="0" deleteColumns="0" deleteRows="0"/>
  <mergeCells count="6">
    <mergeCell ref="A6:A7"/>
    <mergeCell ref="A1:G1"/>
    <mergeCell ref="A2:G2"/>
    <mergeCell ref="A3:G3"/>
    <mergeCell ref="A4:G4"/>
    <mergeCell ref="A5:E5"/>
  </mergeCells>
  <printOptions horizontalCentered="1"/>
  <pageMargins left="0.51181102362204722" right="0.1574803149606299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ETCA-II-07</vt:lpstr>
      <vt:lpstr>'ETCA-II-07'!Área_de_impresión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Lugo</dc:creator>
  <cp:lastModifiedBy>Valeria Lugo</cp:lastModifiedBy>
  <dcterms:created xsi:type="dcterms:W3CDTF">2023-11-14T20:01:40Z</dcterms:created>
  <dcterms:modified xsi:type="dcterms:W3CDTF">2023-11-14T20:01:51Z</dcterms:modified>
</cp:coreProperties>
</file>