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P04\formatos\2023\"/>
    </mc:Choice>
  </mc:AlternateContent>
  <xr:revisionPtr revIDLastSave="0" documentId="8_{C4160E3C-1E2C-4644-B8B0-016071D1E01F}" xr6:coauthVersionLast="47" xr6:coauthVersionMax="47" xr10:uidLastSave="{00000000-0000-0000-0000-000000000000}"/>
  <bookViews>
    <workbookView xWindow="-120" yWindow="-120" windowWidth="20730" windowHeight="11160" xr2:uid="{B545BEEA-6F3C-47E3-8827-D8E8F1D88974}"/>
  </bookViews>
  <sheets>
    <sheet name="ETCA-II-0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Print_Area" localSheetId="0">'ETCA-II-07'!$A$1:$G$36</definedName>
    <definedName name="Ay_Asociaciones">#REF!</definedName>
    <definedName name="Ay_ConfCol">#REF!</definedName>
    <definedName name="Ay_DocProy">#REF!</definedName>
    <definedName name="Ay_EmitirDocto">#REF!</definedName>
    <definedName name="Ay_Funcionalidad">#REF!</definedName>
    <definedName name="Ay_Introduccion">#REF!</definedName>
    <definedName name="Ay_Parametros">#REF!</definedName>
    <definedName name="Ay_PorBenef">#REF!</definedName>
    <definedName name="Ay_PorCategorias">#REF!</definedName>
    <definedName name="Ay_PorCuentas">#REF!</definedName>
    <definedName name="Ay_PorDoc">#REF!</definedName>
    <definedName name="Ay_PorPago">#REF!</definedName>
    <definedName name="Ay_Restricciones">#REF!</definedName>
    <definedName name="Ay_Saldos">#REF!</definedName>
    <definedName name="Ay_UsoVistas">#REF!</definedName>
    <definedName name="Ay_Verificar">#REF!</definedName>
    <definedName name="_xlnm.Database" localSheetId="0">#REF!</definedName>
    <definedName name="_xlnm.Database">#REF!</definedName>
    <definedName name="camposBD">OFFSET([5]Definiciones!$D$1,0,0,COUNTA([5]Definiciones!$D$1:$D$65536),1)</definedName>
    <definedName name="CodigoCuentaBase">[5]Encabezado!#REF!</definedName>
    <definedName name="dd">#REF!</definedName>
    <definedName name="Documentos">OFFSET([5]Definiciones!$B$1,0,0,COUNTA([5]Definiciones!$B$1:$B$65536),1)</definedName>
    <definedName name="Funciones_Fechas_Periodos">[6]!Funciones_Fechas_Periodos</definedName>
    <definedName name="Funciones_Saldos">[6]!Funciones_Saldos</definedName>
    <definedName name="Funciones_Tablas">[6]!Funciones_Tablas</definedName>
    <definedName name="ppto">[7]Hoja2!$B$3:$M$95</definedName>
    <definedName name="qw">#REF!</definedName>
    <definedName name="SaldoInicialBase">[5]Encabezado!$Z$7</definedName>
    <definedName name="SaldoInicialBaseEnTransito">[5]Encabezado!$Z$8</definedName>
    <definedName name="TablaD">[8]Reglas!$A$4:$G$972</definedName>
    <definedName name="TipoDeposito">OFFSET([5]Definiciones!$G$1,0,0,COUNTA([5]Definiciones!$G$1:$G$65536),1)</definedName>
    <definedName name="XX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A4" i="1"/>
  <c r="D8" i="1"/>
  <c r="G8" i="1" s="1"/>
  <c r="D9" i="1"/>
  <c r="G9" i="1"/>
  <c r="D10" i="1"/>
  <c r="G10" i="1"/>
  <c r="D11" i="1"/>
  <c r="G11" i="1" s="1"/>
  <c r="D12" i="1"/>
  <c r="G12" i="1" s="1"/>
  <c r="D13" i="1"/>
  <c r="G13" i="1"/>
  <c r="D14" i="1"/>
  <c r="G14" i="1"/>
  <c r="D15" i="1"/>
  <c r="G15" i="1" s="1"/>
  <c r="D16" i="1"/>
  <c r="G16" i="1" s="1"/>
  <c r="D17" i="1"/>
  <c r="G17" i="1"/>
  <c r="D18" i="1"/>
  <c r="G18" i="1"/>
  <c r="D19" i="1"/>
  <c r="G19" i="1"/>
  <c r="D20" i="1"/>
  <c r="G20" i="1"/>
  <c r="D21" i="1"/>
  <c r="G21" i="1"/>
  <c r="D22" i="1"/>
  <c r="G22" i="1"/>
  <c r="D23" i="1"/>
  <c r="G23" i="1"/>
  <c r="D24" i="1"/>
  <c r="G24" i="1"/>
  <c r="D25" i="1"/>
  <c r="G25" i="1"/>
  <c r="D26" i="1"/>
  <c r="G26" i="1"/>
  <c r="D27" i="1"/>
  <c r="G27" i="1"/>
  <c r="D28" i="1"/>
  <c r="G28" i="1"/>
  <c r="D29" i="1"/>
  <c r="G29" i="1"/>
  <c r="D30" i="1"/>
  <c r="G30" i="1"/>
  <c r="B31" i="1"/>
  <c r="H31" i="1" s="1"/>
  <c r="C31" i="1"/>
  <c r="D31" i="1"/>
  <c r="H33" i="1" s="1"/>
  <c r="E31" i="1"/>
  <c r="H34" i="1" s="1"/>
  <c r="F31" i="1"/>
  <c r="H32" i="1"/>
  <c r="H35" i="1"/>
  <c r="G31" i="1" l="1"/>
  <c r="H36" i="1" s="1"/>
</calcChain>
</file>

<file path=xl/sharedStrings.xml><?xml version="1.0" encoding="utf-8"?>
<sst xmlns="http://schemas.openxmlformats.org/spreadsheetml/2006/main" count="26" uniqueCount="25">
  <si>
    <t>Total del Gasto</t>
  </si>
  <si>
    <t>ORGANISMOS OPERADORES</t>
  </si>
  <si>
    <t>UNIDAD DE ASUNTOS JURIDICOS</t>
  </si>
  <si>
    <t>COSTOS, CONCURSOS Y CONTRATOS</t>
  </si>
  <si>
    <t>DIRECCION GENERAL DE INFRAESTRUCTURA HIDROAGRICOLA</t>
  </si>
  <si>
    <t>DIRECCION GENERAL DE INFRAESTRUCTURA HIDRAULICA URBANA</t>
  </si>
  <si>
    <t>DIRECCION GENERAL DE DESARROLLO Y FORTALECIMIENTO INSTITUCIONAL</t>
  </si>
  <si>
    <t>ORGANO INTERNO DE CONTROL</t>
  </si>
  <si>
    <t>DIRECCION GENERAL DE ADMINISTRACION Y FINANZAS</t>
  </si>
  <si>
    <t>VOCALIA EJECUTIVA</t>
  </si>
  <si>
    <t>( 6 = 3 - 4 )</t>
  </si>
  <si>
    <t>(5)</t>
  </si>
  <si>
    <t>(4)</t>
  </si>
  <si>
    <t>(3=1+2)</t>
  </si>
  <si>
    <t>(2)</t>
  </si>
  <si>
    <t>(1)</t>
  </si>
  <si>
    <t>Subejercicio</t>
  </si>
  <si>
    <t>Egresos Pagado     Acumulado</t>
  </si>
  <si>
    <t>Egresos Devengado Acumulado</t>
  </si>
  <si>
    <t>Egresos Modificado   Anual</t>
  </si>
  <si>
    <t>Ampliaciones/ (Reducciones)</t>
  </si>
  <si>
    <t>Egresos Aprobado   Anual</t>
  </si>
  <si>
    <t>Clasificación Administrativa (Por Unidad Administrativa)</t>
  </si>
  <si>
    <t xml:space="preserve">                                                                                                                                                         </t>
  </si>
  <si>
    <t>Estado Analítico del Ejercicio Presupuesto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</si>
</sst>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b/>
      <sz val="11"/>
      <color theme="1"/>
      <name val="Arial Narrow"/>
      <family val="2"/>
    </font>
    <font>
      <b/>
      <sz val="8"/>
      <color theme="1"/>
      <name val="Arial Narrow"/>
      <family val="2"/>
    </font>
    <font>
      <b/>
      <sz val="9"/>
      <color theme="1"/>
      <name val="Arial Narrow"/>
      <family val="2"/>
    </font>
    <font>
      <b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3" fontId="4" fillId="0" borderId="0" xfId="0" applyNumberFormat="1" applyFont="1" applyAlignment="1" applyProtection="1">
      <alignment vertical="center"/>
      <protection locked="0"/>
    </xf>
    <xf numFmtId="43" fontId="4" fillId="0" borderId="0" xfId="1" applyFont="1" applyAlignment="1" applyProtection="1">
      <alignment vertical="center"/>
      <protection locked="0"/>
    </xf>
    <xf numFmtId="3" fontId="3" fillId="0" borderId="1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3" fillId="0" borderId="3" xfId="0" applyFont="1" applyBorder="1" applyAlignment="1" applyProtection="1">
      <alignment horizontal="justify" vertical="center" wrapText="1"/>
      <protection locked="0"/>
    </xf>
    <xf numFmtId="3" fontId="5" fillId="0" borderId="4" xfId="0" applyNumberFormat="1" applyFont="1" applyBorder="1" applyAlignment="1" applyProtection="1">
      <alignment horizontal="right" vertical="center" wrapText="1"/>
      <protection locked="0"/>
    </xf>
    <xf numFmtId="3" fontId="5" fillId="0" borderId="5" xfId="0" applyNumberFormat="1" applyFont="1" applyBorder="1" applyAlignment="1" applyProtection="1">
      <alignment horizontal="right" vertical="center" wrapText="1"/>
      <protection locked="0"/>
    </xf>
    <xf numFmtId="0" fontId="5" fillId="0" borderId="6" xfId="0" applyFont="1" applyBorder="1" applyAlignment="1" applyProtection="1">
      <alignment horizontal="justify" vertical="center" wrapText="1"/>
      <protection locked="0"/>
    </xf>
    <xf numFmtId="3" fontId="5" fillId="2" borderId="5" xfId="0" applyNumberFormat="1" applyFont="1" applyFill="1" applyBorder="1" applyAlignment="1" applyProtection="1">
      <alignment horizontal="right" vertical="center" wrapText="1"/>
      <protection locked="0"/>
    </xf>
    <xf numFmtId="49" fontId="6" fillId="0" borderId="0" xfId="0" applyNumberFormat="1" applyFont="1" applyAlignment="1" applyProtection="1">
      <alignment vertical="center"/>
      <protection locked="0"/>
    </xf>
    <xf numFmtId="49" fontId="7" fillId="0" borderId="7" xfId="0" applyNumberFormat="1" applyFont="1" applyBorder="1" applyAlignment="1" applyProtection="1">
      <alignment horizontal="center" vertical="center" wrapText="1"/>
      <protection locked="0"/>
    </xf>
    <xf numFmtId="49" fontId="7" fillId="0" borderId="8" xfId="0" applyNumberFormat="1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center" vertical="top"/>
      <protection locked="0"/>
    </xf>
    <xf numFmtId="0" fontId="8" fillId="0" borderId="13" xfId="0" applyFont="1" applyBorder="1" applyAlignment="1" applyProtection="1">
      <alignment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5BF85C51-9C2D-42F4-B526-32FF6476A691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FC85ADE5-FD4C-4464-AA0A-93EF1C626A06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39207440-688E-4E24-97FA-81C7A5C90042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4DB92407-5330-450E-88BC-5009F393902B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D6A2BBE1-FBD6-4548-9446-A5EC212FE6C7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AD1F9962-24E7-4F8E-8919-358CA760D638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3</xdr:row>
      <xdr:rowOff>142875</xdr:rowOff>
    </xdr:from>
    <xdr:ext cx="184731" cy="264560"/>
    <xdr:sp macro="" textlink="">
      <xdr:nvSpPr>
        <xdr:cNvPr id="8" name="4 CuadroTexto">
          <a:extLst>
            <a:ext uri="{FF2B5EF4-FFF2-40B4-BE49-F238E27FC236}">
              <a16:creationId xmlns:a16="http://schemas.microsoft.com/office/drawing/2014/main" id="{F4A98FA7-B3D9-4604-AC45-88FCEAC5F150}"/>
            </a:ext>
          </a:extLst>
        </xdr:cNvPr>
        <xdr:cNvSpPr txBox="1"/>
      </xdr:nvSpPr>
      <xdr:spPr>
        <a:xfrm>
          <a:off x="451485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55FEF564-5170-4851-8C58-B4A86A785083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06D75281-0B43-4A64-A0CD-BAB19C5A3C83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324031B6-7C84-4163-BA6B-986315F80EB5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D74F10A3-0FB2-4CBB-A5A7-C88070EDBFAE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39</xdr:row>
      <xdr:rowOff>0</xdr:rowOff>
    </xdr:from>
    <xdr:ext cx="184731" cy="264560"/>
    <xdr:sp macro="" textlink="">
      <xdr:nvSpPr>
        <xdr:cNvPr id="13" name="4 CuadroTexto">
          <a:extLst>
            <a:ext uri="{FF2B5EF4-FFF2-40B4-BE49-F238E27FC236}">
              <a16:creationId xmlns:a16="http://schemas.microsoft.com/office/drawing/2014/main" id="{A0A32213-EC7B-4C50-A5C7-60384AD6EBA2}"/>
            </a:ext>
          </a:extLst>
        </xdr:cNvPr>
        <xdr:cNvSpPr txBox="1"/>
      </xdr:nvSpPr>
      <xdr:spPr>
        <a:xfrm>
          <a:off x="4514850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4" name="1 CuadroTexto">
          <a:extLst>
            <a:ext uri="{FF2B5EF4-FFF2-40B4-BE49-F238E27FC236}">
              <a16:creationId xmlns:a16="http://schemas.microsoft.com/office/drawing/2014/main" id="{B8817CA3-EFDC-415B-ACB7-C48180198B7B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C6075093-0FAC-411D-8318-32165D5A503B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F4B4F61A-8A6E-495F-845F-895DE7118BC6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id="{1BBF1775-7092-46CC-BA88-8E31948703D0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39</xdr:row>
      <xdr:rowOff>0</xdr:rowOff>
    </xdr:from>
    <xdr:ext cx="184731" cy="264560"/>
    <xdr:sp macro="" textlink="">
      <xdr:nvSpPr>
        <xdr:cNvPr id="18" name="4 CuadroTexto">
          <a:extLst>
            <a:ext uri="{FF2B5EF4-FFF2-40B4-BE49-F238E27FC236}">
              <a16:creationId xmlns:a16="http://schemas.microsoft.com/office/drawing/2014/main" id="{71F30181-75AE-4988-B739-6158E93671A2}"/>
            </a:ext>
          </a:extLst>
        </xdr:cNvPr>
        <xdr:cNvSpPr txBox="1"/>
      </xdr:nvSpPr>
      <xdr:spPr>
        <a:xfrm>
          <a:off x="4514850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>
    <xdr:from>
      <xdr:col>3</xdr:col>
      <xdr:colOff>844885</xdr:colOff>
      <xdr:row>31</xdr:row>
      <xdr:rowOff>124239</xdr:rowOff>
    </xdr:from>
    <xdr:to>
      <xdr:col>7</xdr:col>
      <xdr:colOff>60767</xdr:colOff>
      <xdr:row>36</xdr:row>
      <xdr:rowOff>80874</xdr:rowOff>
    </xdr:to>
    <xdr:sp macro="" textlink="">
      <xdr:nvSpPr>
        <xdr:cNvPr id="19" name="4 CuadroTexto">
          <a:extLst>
            <a:ext uri="{FF2B5EF4-FFF2-40B4-BE49-F238E27FC236}">
              <a16:creationId xmlns:a16="http://schemas.microsoft.com/office/drawing/2014/main" id="{2A54D7DE-E72A-4A4A-81E8-EEA57F411B13}"/>
            </a:ext>
          </a:extLst>
        </xdr:cNvPr>
        <xdr:cNvSpPr txBox="1"/>
      </xdr:nvSpPr>
      <xdr:spPr>
        <a:xfrm>
          <a:off x="3007060" y="6029739"/>
          <a:ext cx="2321032" cy="90913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==================================================================== 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REBECA I. LAGUNA FIGUEROA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DIRECTORA GENERAL DE ADMINISTRACION Y FINANZAS </a:t>
          </a:r>
        </a:p>
      </xdr:txBody>
    </xdr:sp>
    <xdr:clientData/>
  </xdr:twoCellAnchor>
  <xdr:oneCellAnchor>
    <xdr:from>
      <xdr:col>0</xdr:col>
      <xdr:colOff>124239</xdr:colOff>
      <xdr:row>32</xdr:row>
      <xdr:rowOff>9820</xdr:rowOff>
    </xdr:from>
    <xdr:ext cx="2823483" cy="877661"/>
    <xdr:sp macro="" textlink="">
      <xdr:nvSpPr>
        <xdr:cNvPr id="20" name="CuadroTexto 5">
          <a:extLst>
            <a:ext uri="{FF2B5EF4-FFF2-40B4-BE49-F238E27FC236}">
              <a16:creationId xmlns:a16="http://schemas.microsoft.com/office/drawing/2014/main" id="{CFB06C19-C76D-408A-9C4B-75A55CD69F08}"/>
            </a:ext>
          </a:extLst>
        </xdr:cNvPr>
        <xdr:cNvSpPr txBox="1"/>
      </xdr:nvSpPr>
      <xdr:spPr>
        <a:xfrm>
          <a:off x="124239" y="6105820"/>
          <a:ext cx="2823483" cy="87766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ctr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LIC. ISMAEL NORZAGARAY MICHEL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ADMINISTRATIVO 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AP04\formatos\2023\2334formato16.xlsx" TargetMode="External"/><Relationship Id="rId1" Type="http://schemas.openxmlformats.org/officeDocument/2006/relationships/externalLinkPath" Target="2334formato16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AP04\formatos\2023\2334formato3.xlsx" TargetMode="External"/><Relationship Id="rId1" Type="http://schemas.openxmlformats.org/officeDocument/2006/relationships/externalLinkPath" Target="2334formato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AP04\formatos\2023\2334formato1.xlsx" TargetMode="External"/><Relationship Id="rId1" Type="http://schemas.openxmlformats.org/officeDocument/2006/relationships/externalLinkPath" Target="2334formato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leria.lugo\Downloads\CTA%20PUBLICA%20CEA%203T%202023\CTA%20PUBLICA%20CEA%203T%202023\CEA%20formatos-etcas-informe-3er%20Trimestre%202023%20(1).xlsx" TargetMode="External"/><Relationship Id="rId1" Type="http://schemas.openxmlformats.org/officeDocument/2006/relationships/externalLinkPath" Target="file:///C:\Users\valeria.lugo\Downloads\CTA%20PUBLICA%20CEA%203T%202023\CTA%20PUBLICA%20CEA%203T%202023\CEA%20formatos-etcas-informe-3er%20Trimestre%202023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fredo.lara.CEASONORA\Desktop\AAAAAAAAAA%20A&#209;O%202014\0002%20C.P.%20JUDITH%20NAVARRO\001%20ESTADOS%20FINANCIEROS%20MENSUAL%20F%20ETCA%202016\FlujoEfectivo%20FEBRERO%20DEL%20201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fredo.lara.CEASONORA\Desktop\AAAAAAAAAA%20A&#209;O%202014%20AL%202018\0000000000%20C.P.%20MARIO%20ALBERTO%20MERINO%20DIAZ\FOOSSI%20RELACION%20DE%20FACTURAS%20AL%2015MAYO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merica%20Encinas\AppData\Roaming\Microsoft\Excel\PT%20Gastos%20x%20partida%20ppta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gla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TCA-II-04"/>
    </sheetNames>
    <sheetDataSet>
      <sheetData sheetId="0">
        <row r="80">
          <cell r="B80">
            <v>782667131.32148921</v>
          </cell>
          <cell r="C80">
            <v>3214766828.6900005</v>
          </cell>
          <cell r="D80">
            <v>3997433960.0114899</v>
          </cell>
          <cell r="E80">
            <v>1364518173.0900002</v>
          </cell>
          <cell r="F80">
            <v>1230464882.0800002</v>
          </cell>
          <cell r="G80">
            <v>2632915786.9214897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TCA-I-03"/>
    </sheetNames>
    <sheetDataSet>
      <sheetData sheetId="0">
        <row r="3">
          <cell r="A3" t="str">
            <v>Del 01 de Enero al 30 de Septiembre de 2023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TCA-I-01"/>
    </sheetNames>
    <sheetDataSet>
      <sheetData sheetId="0">
        <row r="1">
          <cell r="A1" t="str">
            <v>Comision Estatal del Agua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a  FORMATOS  "/>
      <sheetName val="ETCA-II-08"/>
      <sheetName val="ETCA-II-09"/>
      <sheetName val="ETCA-II-10"/>
      <sheetName val="ETCA-II-11"/>
      <sheetName val="ETCA-II-12"/>
      <sheetName val="ETCA-II-13"/>
      <sheetName val="ETCA-II-14"/>
      <sheetName val="ETCA-II-15"/>
      <sheetName val="ETCA-II-16"/>
      <sheetName val="ETCA-II-17"/>
      <sheetName val="ETCA-III-01"/>
      <sheetName val="ETCA-III-03"/>
      <sheetName val="ETCA-III-04"/>
      <sheetName val="ETCA-III-05"/>
      <sheetName val="ETCA-IV-01"/>
      <sheetName val="ETCA-IV-02"/>
      <sheetName val="ETCA-IV-03"/>
      <sheetName val="ETCA-IV-04"/>
      <sheetName val="ETCA-IV-06 "/>
      <sheetName val="ANEXO A"/>
      <sheetName val="ANEXO MIR "/>
      <sheetName val="ANEXO C SEP 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cabezado"/>
      <sheetName val="Hoja18 (2)"/>
      <sheetName val="traspaso egre"/>
      <sheetName val="otras"/>
      <sheetName val="inversion egre"/>
      <sheetName val="f fijo"/>
      <sheetName val="6000"/>
      <sheetName val="3000"/>
      <sheetName val="2000"/>
      <sheetName val="1000"/>
      <sheetName val="egresos"/>
      <sheetName val="venta"/>
      <sheetName val="traspaso"/>
      <sheetName val="transf"/>
      <sheetName val="otros"/>
      <sheetName val="inversion"/>
      <sheetName val="GXC"/>
      <sheetName val="ingresos"/>
      <sheetName val="origen y aplic"/>
      <sheetName val="Parámetros"/>
      <sheetName val="Datos"/>
      <sheetName val="Por Posibilidad de Pago"/>
      <sheetName val="Por Beneficiario-Pagador"/>
      <sheetName val="Por Categorias"/>
      <sheetName val="Por Cuentas"/>
      <sheetName val="Por Documentos"/>
      <sheetName val="Emitir Documentos"/>
      <sheetName val="Cambios a Aplicar"/>
      <sheetName val="Ayuda Flujo de Efectivo"/>
      <sheetName val="Definiciones"/>
      <sheetName val="Nuevo Documento"/>
      <sheetName val="Validaciones"/>
      <sheetName val="Hoja18"/>
    </sheetNames>
    <sheetDataSet>
      <sheetData sheetId="0">
        <row r="7">
          <cell r="Z7">
            <v>-32783.42</v>
          </cell>
        </row>
        <row r="8">
          <cell r="Z8">
            <v>60134291.460000001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">
          <cell r="D1" t="str">
            <v>Ignorar</v>
          </cell>
          <cell r="G1" t="str">
            <v>Ninguno</v>
          </cell>
        </row>
        <row r="2">
          <cell r="D2" t="str">
            <v>Tipo Documento</v>
          </cell>
          <cell r="G2" t="str">
            <v>Efectivo</v>
          </cell>
        </row>
        <row r="3">
          <cell r="D3" t="str">
            <v>Fecha</v>
          </cell>
          <cell r="G3" t="str">
            <v>Mismo banco misma plaza</v>
          </cell>
        </row>
        <row r="4">
          <cell r="D4" t="str">
            <v>Código</v>
          </cell>
          <cell r="G4" t="str">
            <v>Mismo banco fuera de plaza</v>
          </cell>
        </row>
        <row r="5">
          <cell r="D5" t="str">
            <v>Nombre</v>
          </cell>
          <cell r="G5" t="str">
            <v>Otros bancos misma plaza</v>
          </cell>
        </row>
        <row r="6">
          <cell r="D6" t="str">
            <v>Proyectado</v>
          </cell>
          <cell r="G6" t="str">
            <v>Otros bancos fuera de plaza</v>
          </cell>
        </row>
        <row r="7">
          <cell r="D7" t="str">
            <v>Importe</v>
          </cell>
        </row>
        <row r="8">
          <cell r="D8" t="str">
            <v>Referencia</v>
          </cell>
        </row>
        <row r="9">
          <cell r="D9" t="str">
            <v>Concepto</v>
          </cell>
        </row>
        <row r="10">
          <cell r="D10" t="str">
            <v>Tipo Depósito</v>
          </cell>
        </row>
        <row r="11">
          <cell r="D11" t="str">
            <v>Número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5MAYO2018"/>
      <sheetName val="FOOSSI RELACION DE FACTURAS AL "/>
    </sheetNames>
    <definedNames>
      <definedName name="Funciones_Fechas_Periodos"/>
      <definedName name="Funciones_Saldos"/>
      <definedName name="Funciones_Tablas"/>
    </defined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ETCA-II-01"/>
    </sheetNames>
    <sheetDataSet>
      <sheetData sheetId="0"/>
      <sheetData sheetId="1">
        <row r="3">
          <cell r="B3" t="str">
            <v xml:space="preserve"> PARTIDA PRESUPUESTAL</v>
          </cell>
          <cell r="C3" t="str">
            <v>DESCRIPCION</v>
          </cell>
          <cell r="D3" t="str">
            <v>PRESUPUESTO AUTORIZADO</v>
          </cell>
          <cell r="E3">
            <v>0</v>
          </cell>
          <cell r="F3">
            <v>0</v>
          </cell>
          <cell r="G3">
            <v>0</v>
          </cell>
          <cell r="H3" t="str">
            <v>COMPROMETIDO</v>
          </cell>
          <cell r="I3" t="str">
            <v>DEVENGADO</v>
          </cell>
          <cell r="J3" t="str">
            <v>EJERCIDO</v>
          </cell>
          <cell r="K3" t="str">
            <v>PAGADO</v>
          </cell>
          <cell r="L3" t="str">
            <v>DISPONIBLE P Comprometer</v>
          </cell>
          <cell r="M3" t="str">
            <v>CREDITO DISPONIBLE</v>
          </cell>
        </row>
        <row r="4">
          <cell r="B4">
            <v>0</v>
          </cell>
          <cell r="C4">
            <v>0</v>
          </cell>
          <cell r="D4" t="str">
            <v>APROBADO</v>
          </cell>
          <cell r="E4" t="str">
            <v>AMPLIACIONES</v>
          </cell>
          <cell r="F4" t="str">
            <v>DEDUCCIONES</v>
          </cell>
          <cell r="G4" t="str">
            <v>MODIFICADO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>
            <v>1000</v>
          </cell>
          <cell r="C5" t="str">
            <v>SERVICIOS PERSONALES</v>
          </cell>
          <cell r="D5">
            <v>21474408.129999995</v>
          </cell>
          <cell r="E5">
            <v>0</v>
          </cell>
          <cell r="F5">
            <v>0</v>
          </cell>
          <cell r="G5">
            <v>21474408.129999995</v>
          </cell>
          <cell r="H5">
            <v>20532256.680000003</v>
          </cell>
          <cell r="I5">
            <v>20532256.680000003</v>
          </cell>
          <cell r="J5">
            <v>20532256.680000003</v>
          </cell>
          <cell r="K5">
            <v>20532256.680000003</v>
          </cell>
          <cell r="L5">
            <v>942151.45000000019</v>
          </cell>
          <cell r="M5">
            <v>942151.45000000019</v>
          </cell>
        </row>
        <row r="6">
          <cell r="B6" t="str">
            <v>11301</v>
          </cell>
          <cell r="C6" t="str">
            <v>Sueldos</v>
          </cell>
          <cell r="D6">
            <v>5444965.6600000001</v>
          </cell>
          <cell r="E6">
            <v>0</v>
          </cell>
          <cell r="F6">
            <v>0</v>
          </cell>
          <cell r="G6">
            <v>5444965.6600000001</v>
          </cell>
          <cell r="H6">
            <v>5349218.26</v>
          </cell>
          <cell r="I6">
            <v>5349218.26</v>
          </cell>
          <cell r="J6">
            <v>5349218.26</v>
          </cell>
          <cell r="K6">
            <v>5349218.26</v>
          </cell>
          <cell r="L6">
            <v>95747.400000000373</v>
          </cell>
          <cell r="M6">
            <v>95747.400000000373</v>
          </cell>
        </row>
        <row r="7">
          <cell r="B7" t="str">
            <v>11303</v>
          </cell>
          <cell r="C7" t="str">
            <v>Remuneraciones Diversas</v>
          </cell>
          <cell r="D7">
            <v>1804239.54</v>
          </cell>
          <cell r="E7">
            <v>0</v>
          </cell>
          <cell r="F7">
            <v>0</v>
          </cell>
          <cell r="G7">
            <v>1804239.54</v>
          </cell>
          <cell r="H7">
            <v>1718192.7000000007</v>
          </cell>
          <cell r="I7">
            <v>1718192.7000000007</v>
          </cell>
          <cell r="J7">
            <v>1718192.7000000007</v>
          </cell>
          <cell r="K7">
            <v>1718192.7000000007</v>
          </cell>
          <cell r="L7">
            <v>86046.839999999385</v>
          </cell>
          <cell r="M7">
            <v>86046.839999999385</v>
          </cell>
        </row>
        <row r="8">
          <cell r="B8" t="str">
            <v>11305</v>
          </cell>
          <cell r="C8" t="str">
            <v>Compensaciones por Riesgos Profesionales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11306</v>
          </cell>
          <cell r="C9" t="str">
            <v>Riesgo Laboral</v>
          </cell>
          <cell r="D9">
            <v>4423021.57</v>
          </cell>
          <cell r="E9">
            <v>0</v>
          </cell>
          <cell r="F9">
            <v>0</v>
          </cell>
          <cell r="G9">
            <v>4423021.57</v>
          </cell>
          <cell r="H9">
            <v>5656271.3399999999</v>
          </cell>
          <cell r="I9">
            <v>5656271.3399999999</v>
          </cell>
          <cell r="J9">
            <v>5656271.3399999999</v>
          </cell>
          <cell r="K9">
            <v>5656271.3399999999</v>
          </cell>
          <cell r="L9">
            <v>-1233249.7699999996</v>
          </cell>
          <cell r="M9">
            <v>-1233249.7699999996</v>
          </cell>
        </row>
        <row r="10">
          <cell r="B10" t="str">
            <v>11307</v>
          </cell>
          <cell r="C10" t="str">
            <v>Ayuda Para Habitación</v>
          </cell>
          <cell r="D10">
            <v>1125296.6499999999</v>
          </cell>
          <cell r="E10">
            <v>0</v>
          </cell>
          <cell r="F10">
            <v>0</v>
          </cell>
          <cell r="G10">
            <v>1125296.6499999999</v>
          </cell>
          <cell r="H10">
            <v>1013033.58</v>
          </cell>
          <cell r="I10">
            <v>1013033.58</v>
          </cell>
          <cell r="J10">
            <v>1013033.58</v>
          </cell>
          <cell r="K10">
            <v>1013033.58</v>
          </cell>
          <cell r="L10">
            <v>112263.06999999995</v>
          </cell>
          <cell r="M10">
            <v>112263.06999999995</v>
          </cell>
        </row>
        <row r="11">
          <cell r="B11" t="str">
            <v>11310</v>
          </cell>
          <cell r="C11" t="str">
            <v>Ayuda Energía Electrica</v>
          </cell>
          <cell r="D11">
            <v>750198.79</v>
          </cell>
          <cell r="E11">
            <v>0</v>
          </cell>
          <cell r="F11">
            <v>0</v>
          </cell>
          <cell r="G11">
            <v>750198.79</v>
          </cell>
          <cell r="H11">
            <v>675356.80999999994</v>
          </cell>
          <cell r="I11">
            <v>675356.80999999994</v>
          </cell>
          <cell r="J11">
            <v>675356.80999999994</v>
          </cell>
          <cell r="K11">
            <v>675356.80999999994</v>
          </cell>
          <cell r="L11">
            <v>74841.980000000098</v>
          </cell>
          <cell r="M11">
            <v>74841.980000000098</v>
          </cell>
        </row>
        <row r="12">
          <cell r="B12" t="str">
            <v>13101</v>
          </cell>
          <cell r="C12" t="str">
            <v>Primas y Acred por Años de Servicio Eftvo Prestado</v>
          </cell>
          <cell r="D12">
            <v>175274.27</v>
          </cell>
          <cell r="E12">
            <v>0</v>
          </cell>
          <cell r="F12">
            <v>0</v>
          </cell>
          <cell r="G12">
            <v>175274.27</v>
          </cell>
          <cell r="H12">
            <v>55039.150000000009</v>
          </cell>
          <cell r="I12">
            <v>55039.150000000009</v>
          </cell>
          <cell r="J12">
            <v>55039.150000000009</v>
          </cell>
          <cell r="K12">
            <v>55039.150000000009</v>
          </cell>
          <cell r="L12">
            <v>120235.11999999998</v>
          </cell>
          <cell r="M12">
            <v>120235.11999999998</v>
          </cell>
        </row>
        <row r="13">
          <cell r="B13" t="str">
            <v>13201</v>
          </cell>
          <cell r="C13" t="str">
            <v>Prima Vacacional</v>
          </cell>
          <cell r="D13">
            <v>589735.42000000004</v>
          </cell>
          <cell r="E13">
            <v>0</v>
          </cell>
          <cell r="F13">
            <v>0</v>
          </cell>
          <cell r="G13">
            <v>589735.42000000004</v>
          </cell>
          <cell r="H13">
            <v>95431.53</v>
          </cell>
          <cell r="I13">
            <v>95431.53</v>
          </cell>
          <cell r="J13">
            <v>95431.53</v>
          </cell>
          <cell r="K13">
            <v>95431.53</v>
          </cell>
          <cell r="L13">
            <v>494303.89</v>
          </cell>
          <cell r="M13">
            <v>494303.89</v>
          </cell>
        </row>
        <row r="14">
          <cell r="B14" t="str">
            <v>13202</v>
          </cell>
          <cell r="C14" t="str">
            <v>Gratificaciones por Fin de Año</v>
          </cell>
          <cell r="D14">
            <v>1360110.87</v>
          </cell>
          <cell r="E14">
            <v>0</v>
          </cell>
          <cell r="F14">
            <v>0</v>
          </cell>
          <cell r="G14">
            <v>1360110.87</v>
          </cell>
          <cell r="H14">
            <v>200040.58000000002</v>
          </cell>
          <cell r="I14">
            <v>200040.58000000002</v>
          </cell>
          <cell r="J14">
            <v>200040.58000000002</v>
          </cell>
          <cell r="K14">
            <v>200040.58000000002</v>
          </cell>
          <cell r="L14">
            <v>1160070.29</v>
          </cell>
          <cell r="M14">
            <v>1160070.29</v>
          </cell>
        </row>
        <row r="15">
          <cell r="B15" t="str">
            <v>13203</v>
          </cell>
          <cell r="C15" t="str">
            <v>Compensaciones por Ajuste de Calendario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13204</v>
          </cell>
          <cell r="C16" t="str">
            <v>Compensacion por Bono Navideño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13403</v>
          </cell>
          <cell r="C17" t="str">
            <v>Estimulos al Personal de Confianza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14101</v>
          </cell>
          <cell r="C18" t="str">
            <v>Cuotas por Servicio Medico del Isssteson</v>
          </cell>
          <cell r="D18">
            <v>902295.22</v>
          </cell>
          <cell r="E18">
            <v>0</v>
          </cell>
          <cell r="F18">
            <v>0</v>
          </cell>
          <cell r="G18">
            <v>902295.22</v>
          </cell>
          <cell r="H18">
            <v>962407.8</v>
          </cell>
          <cell r="I18">
            <v>962407.8</v>
          </cell>
          <cell r="J18">
            <v>962407.8</v>
          </cell>
          <cell r="K18">
            <v>962407.8</v>
          </cell>
          <cell r="L18">
            <v>-60112.580000000075</v>
          </cell>
          <cell r="M18">
            <v>-60112.580000000075</v>
          </cell>
        </row>
        <row r="19">
          <cell r="B19" t="str">
            <v>14102</v>
          </cell>
          <cell r="C19" t="str">
            <v>Cuotas por Seguro de Vida Isssteson</v>
          </cell>
          <cell r="D19">
            <v>95.76</v>
          </cell>
          <cell r="E19">
            <v>0</v>
          </cell>
          <cell r="F19">
            <v>0</v>
          </cell>
          <cell r="G19">
            <v>95.76</v>
          </cell>
          <cell r="H19">
            <v>93.499999999999986</v>
          </cell>
          <cell r="I19">
            <v>93.499999999999986</v>
          </cell>
          <cell r="J19">
            <v>93.499999999999986</v>
          </cell>
          <cell r="K19">
            <v>93.499999999999986</v>
          </cell>
          <cell r="L19">
            <v>2.2600000000000193</v>
          </cell>
          <cell r="M19">
            <v>2.2600000000000193</v>
          </cell>
        </row>
        <row r="20">
          <cell r="B20" t="str">
            <v>14103</v>
          </cell>
          <cell r="C20" t="str">
            <v>Cuotas por Seguro de Retiro al Isssteson</v>
          </cell>
          <cell r="D20">
            <v>1486.84</v>
          </cell>
          <cell r="E20">
            <v>0</v>
          </cell>
          <cell r="F20">
            <v>0</v>
          </cell>
          <cell r="G20">
            <v>1486.84</v>
          </cell>
          <cell r="H20">
            <v>1436.96</v>
          </cell>
          <cell r="I20">
            <v>1436.96</v>
          </cell>
          <cell r="J20">
            <v>1436.96</v>
          </cell>
          <cell r="K20">
            <v>1436.96</v>
          </cell>
          <cell r="L20">
            <v>49.879999999999882</v>
          </cell>
          <cell r="M20">
            <v>49.879999999999882</v>
          </cell>
        </row>
        <row r="21">
          <cell r="B21" t="str">
            <v>14104</v>
          </cell>
          <cell r="C21" t="str">
            <v>Asignaciones para Prestamos a Corto Plazo</v>
          </cell>
          <cell r="D21">
            <v>53076.19</v>
          </cell>
          <cell r="E21">
            <v>0</v>
          </cell>
          <cell r="F21">
            <v>0</v>
          </cell>
          <cell r="G21">
            <v>53076.19</v>
          </cell>
          <cell r="H21">
            <v>49175.920000000006</v>
          </cell>
          <cell r="I21">
            <v>49175.920000000006</v>
          </cell>
          <cell r="J21">
            <v>49175.920000000006</v>
          </cell>
          <cell r="K21">
            <v>49175.920000000006</v>
          </cell>
          <cell r="L21">
            <v>3900.2699999999968</v>
          </cell>
          <cell r="M21">
            <v>3900.2699999999968</v>
          </cell>
        </row>
        <row r="22">
          <cell r="B22" t="str">
            <v>14105</v>
          </cell>
          <cell r="C22" t="str">
            <v>Asignaciones para Prestamos Prendarios</v>
          </cell>
          <cell r="D22">
            <v>53076.19</v>
          </cell>
          <cell r="E22">
            <v>0</v>
          </cell>
          <cell r="F22">
            <v>0</v>
          </cell>
          <cell r="G22">
            <v>53076.19</v>
          </cell>
          <cell r="H22">
            <v>49175.920000000006</v>
          </cell>
          <cell r="I22">
            <v>49175.920000000006</v>
          </cell>
          <cell r="J22">
            <v>49175.920000000006</v>
          </cell>
          <cell r="K22">
            <v>49175.920000000006</v>
          </cell>
          <cell r="L22">
            <v>3900.2699999999968</v>
          </cell>
          <cell r="M22">
            <v>3900.2699999999968</v>
          </cell>
        </row>
        <row r="23">
          <cell r="B23" t="str">
            <v>14106</v>
          </cell>
          <cell r="C23" t="str">
            <v>Otras prestaciones de Seguridad Social</v>
          </cell>
          <cell r="D23">
            <v>318457.13</v>
          </cell>
          <cell r="E23">
            <v>0</v>
          </cell>
          <cell r="F23">
            <v>0</v>
          </cell>
          <cell r="G23">
            <v>318457.13</v>
          </cell>
          <cell r="H23">
            <v>245894.48</v>
          </cell>
          <cell r="I23">
            <v>245894.48</v>
          </cell>
          <cell r="J23">
            <v>245894.48</v>
          </cell>
          <cell r="K23">
            <v>245894.48</v>
          </cell>
          <cell r="L23">
            <v>72562.649999999994</v>
          </cell>
          <cell r="M23">
            <v>72562.649999999994</v>
          </cell>
        </row>
        <row r="24">
          <cell r="B24" t="str">
            <v>14107</v>
          </cell>
          <cell r="C24" t="str">
            <v>Cuotas p/Infraestructura,Equipamiento y Mantto Hos</v>
          </cell>
          <cell r="D24">
            <v>106152.39</v>
          </cell>
          <cell r="E24">
            <v>0</v>
          </cell>
          <cell r="F24">
            <v>0</v>
          </cell>
          <cell r="G24">
            <v>106152.39</v>
          </cell>
          <cell r="H24">
            <v>98354.08</v>
          </cell>
          <cell r="I24">
            <v>98354.08</v>
          </cell>
          <cell r="J24">
            <v>98354.08</v>
          </cell>
          <cell r="K24">
            <v>98354.08</v>
          </cell>
          <cell r="L24">
            <v>7798.3099999999977</v>
          </cell>
          <cell r="M24">
            <v>7798.3099999999977</v>
          </cell>
        </row>
        <row r="25">
          <cell r="B25" t="str">
            <v>14201</v>
          </cell>
          <cell r="C25" t="str">
            <v>Cuotas al Fovisssteson</v>
          </cell>
          <cell r="D25">
            <v>424609.5</v>
          </cell>
          <cell r="E25">
            <v>0</v>
          </cell>
          <cell r="F25">
            <v>0</v>
          </cell>
          <cell r="G25">
            <v>424609.5</v>
          </cell>
          <cell r="H25">
            <v>393432.23</v>
          </cell>
          <cell r="I25">
            <v>393432.23</v>
          </cell>
          <cell r="J25">
            <v>393432.23</v>
          </cell>
          <cell r="K25">
            <v>393432.23</v>
          </cell>
          <cell r="L25">
            <v>31177.270000000019</v>
          </cell>
          <cell r="M25">
            <v>31177.270000000019</v>
          </cell>
        </row>
        <row r="26">
          <cell r="B26" t="str">
            <v>14301</v>
          </cell>
          <cell r="C26" t="str">
            <v>Pagas de Defuncion,Pensiones y Jubilaciones</v>
          </cell>
          <cell r="D26">
            <v>1804590.42</v>
          </cell>
          <cell r="E26">
            <v>0</v>
          </cell>
          <cell r="F26">
            <v>0</v>
          </cell>
          <cell r="G26">
            <v>1804590.42</v>
          </cell>
          <cell r="H26">
            <v>1721269.73</v>
          </cell>
          <cell r="I26">
            <v>1721269.73</v>
          </cell>
          <cell r="J26">
            <v>1721269.73</v>
          </cell>
          <cell r="K26">
            <v>1721269.73</v>
          </cell>
          <cell r="L26">
            <v>83320.689999999944</v>
          </cell>
          <cell r="M26">
            <v>83320.689999999944</v>
          </cell>
        </row>
        <row r="27">
          <cell r="B27" t="str">
            <v>17102</v>
          </cell>
          <cell r="C27" t="str">
            <v>Estimulos al Personal</v>
          </cell>
          <cell r="D27">
            <v>2137725.7200000002</v>
          </cell>
          <cell r="E27">
            <v>0</v>
          </cell>
          <cell r="F27">
            <v>0</v>
          </cell>
          <cell r="G27">
            <v>2137725.7200000002</v>
          </cell>
          <cell r="H27">
            <v>2248432.1100000003</v>
          </cell>
          <cell r="I27">
            <v>2248432.1100000003</v>
          </cell>
          <cell r="J27">
            <v>2248432.1100000003</v>
          </cell>
          <cell r="K27">
            <v>2248432.1100000003</v>
          </cell>
          <cell r="L27">
            <v>-110706.39000000013</v>
          </cell>
          <cell r="M27">
            <v>-110706.39000000013</v>
          </cell>
        </row>
        <row r="28">
          <cell r="B28">
            <v>2000</v>
          </cell>
          <cell r="C28" t="str">
            <v>MATERIALES Y SUMINISTROS</v>
          </cell>
          <cell r="D28">
            <v>1586500.06</v>
          </cell>
          <cell r="E28">
            <v>110000</v>
          </cell>
          <cell r="F28">
            <v>110000</v>
          </cell>
          <cell r="G28">
            <v>1586500.06</v>
          </cell>
          <cell r="H28">
            <v>880286.3</v>
          </cell>
          <cell r="I28">
            <v>880286.3</v>
          </cell>
          <cell r="J28">
            <v>880286.3</v>
          </cell>
          <cell r="K28">
            <v>880286.3</v>
          </cell>
          <cell r="L28">
            <v>706213.76</v>
          </cell>
          <cell r="M28">
            <v>706213.76</v>
          </cell>
        </row>
        <row r="29">
          <cell r="B29" t="str">
            <v>21101</v>
          </cell>
          <cell r="C29" t="str">
            <v>Materiales, utiles y equipos menores de oficina</v>
          </cell>
          <cell r="D29">
            <v>400000</v>
          </cell>
          <cell r="E29">
            <v>0</v>
          </cell>
          <cell r="F29">
            <v>100000</v>
          </cell>
          <cell r="G29">
            <v>300000</v>
          </cell>
          <cell r="H29">
            <v>92333.53</v>
          </cell>
          <cell r="I29">
            <v>92333.53</v>
          </cell>
          <cell r="J29">
            <v>92333.53</v>
          </cell>
          <cell r="K29">
            <v>92333.53</v>
          </cell>
          <cell r="L29">
            <v>207666.47</v>
          </cell>
          <cell r="M29">
            <v>207666.47</v>
          </cell>
        </row>
        <row r="30">
          <cell r="B30" t="str">
            <v>21201</v>
          </cell>
          <cell r="C30" t="str">
            <v>Materiales y Utiles de Impresión y Reprodución</v>
          </cell>
          <cell r="D30">
            <v>150000.01</v>
          </cell>
          <cell r="E30">
            <v>0</v>
          </cell>
          <cell r="F30">
            <v>0</v>
          </cell>
          <cell r="G30">
            <v>150000.01</v>
          </cell>
          <cell r="H30">
            <v>127274.48999999999</v>
          </cell>
          <cell r="I30">
            <v>127274.48999999999</v>
          </cell>
          <cell r="J30">
            <v>127274.48999999999</v>
          </cell>
          <cell r="K30">
            <v>127274.48999999999</v>
          </cell>
          <cell r="L30">
            <v>22725.520000000019</v>
          </cell>
          <cell r="M30">
            <v>22725.520000000019</v>
          </cell>
        </row>
        <row r="31">
          <cell r="B31" t="str">
            <v>21501</v>
          </cell>
          <cell r="C31" t="str">
            <v>Material para Información</v>
          </cell>
          <cell r="D31">
            <v>300000</v>
          </cell>
          <cell r="E31">
            <v>100000</v>
          </cell>
          <cell r="F31">
            <v>0</v>
          </cell>
          <cell r="G31">
            <v>400000</v>
          </cell>
          <cell r="H31">
            <v>145976.28</v>
          </cell>
          <cell r="I31">
            <v>145976.28</v>
          </cell>
          <cell r="J31">
            <v>145976.28</v>
          </cell>
          <cell r="K31">
            <v>145976.28</v>
          </cell>
          <cell r="L31">
            <v>254023.72</v>
          </cell>
          <cell r="M31">
            <v>254023.72</v>
          </cell>
        </row>
        <row r="32">
          <cell r="B32" t="str">
            <v>21601</v>
          </cell>
          <cell r="C32" t="str">
            <v>Material de Limpieza</v>
          </cell>
          <cell r="D32">
            <v>10000.01</v>
          </cell>
          <cell r="E32">
            <v>0</v>
          </cell>
          <cell r="F32">
            <v>0</v>
          </cell>
          <cell r="G32">
            <v>10000.01</v>
          </cell>
          <cell r="H32">
            <v>4059.55</v>
          </cell>
          <cell r="I32">
            <v>4059.55</v>
          </cell>
          <cell r="J32">
            <v>4059.55</v>
          </cell>
          <cell r="K32">
            <v>4059.55</v>
          </cell>
          <cell r="L32">
            <v>5940.46</v>
          </cell>
          <cell r="M32">
            <v>5940.46</v>
          </cell>
        </row>
        <row r="33">
          <cell r="B33" t="str">
            <v>21801</v>
          </cell>
          <cell r="C33" t="str">
            <v>Placas, Engomados, Calcomanías y Hologramas</v>
          </cell>
          <cell r="D33">
            <v>10500</v>
          </cell>
          <cell r="E33">
            <v>0</v>
          </cell>
          <cell r="F33">
            <v>0</v>
          </cell>
          <cell r="G33">
            <v>10500</v>
          </cell>
          <cell r="H33">
            <v>10400</v>
          </cell>
          <cell r="I33">
            <v>10400</v>
          </cell>
          <cell r="J33">
            <v>10400</v>
          </cell>
          <cell r="K33">
            <v>10400</v>
          </cell>
          <cell r="L33">
            <v>100</v>
          </cell>
          <cell r="M33">
            <v>100</v>
          </cell>
        </row>
        <row r="34">
          <cell r="B34" t="str">
            <v>22101</v>
          </cell>
          <cell r="C34" t="str">
            <v>Productos Alimenticios p/el Personal en las inst.</v>
          </cell>
          <cell r="D34">
            <v>70000.009999999995</v>
          </cell>
          <cell r="E34">
            <v>10000</v>
          </cell>
          <cell r="F34">
            <v>0</v>
          </cell>
          <cell r="G34">
            <v>80000.009999999995</v>
          </cell>
          <cell r="H34">
            <v>79798.390000000014</v>
          </cell>
          <cell r="I34">
            <v>79798.390000000014</v>
          </cell>
          <cell r="J34">
            <v>79798.390000000014</v>
          </cell>
          <cell r="K34">
            <v>79798.390000000014</v>
          </cell>
          <cell r="L34">
            <v>201.61999999998079</v>
          </cell>
          <cell r="M34">
            <v>201.61999999998079</v>
          </cell>
        </row>
        <row r="35">
          <cell r="B35" t="str">
            <v>22301</v>
          </cell>
          <cell r="C35" t="str">
            <v>Utensilios para el Servicio de Alimentación</v>
          </cell>
          <cell r="D35">
            <v>5000</v>
          </cell>
          <cell r="E35">
            <v>0</v>
          </cell>
          <cell r="F35">
            <v>0</v>
          </cell>
          <cell r="G35">
            <v>5000</v>
          </cell>
          <cell r="H35">
            <v>1533.2800000000002</v>
          </cell>
          <cell r="I35">
            <v>1533.2800000000002</v>
          </cell>
          <cell r="J35">
            <v>1533.2800000000002</v>
          </cell>
          <cell r="K35">
            <v>1533.2800000000002</v>
          </cell>
          <cell r="L35">
            <v>3466.72</v>
          </cell>
          <cell r="M35">
            <v>3466.72</v>
          </cell>
        </row>
        <row r="36">
          <cell r="B36" t="str">
            <v>24101</v>
          </cell>
          <cell r="C36" t="str">
            <v>Productos Minerales NO Métalicos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24501</v>
          </cell>
          <cell r="C37" t="str">
            <v>Vidrioy Productos de Vidrio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24601</v>
          </cell>
          <cell r="C38" t="str">
            <v>Material Eléctrico y Electrónico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24701</v>
          </cell>
          <cell r="C39" t="str">
            <v>Articulos Metálicos para la Construcción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24801</v>
          </cell>
          <cell r="C40" t="str">
            <v>Materiales Complementarios</v>
          </cell>
          <cell r="D40">
            <v>10000.01</v>
          </cell>
          <cell r="E40">
            <v>0</v>
          </cell>
          <cell r="F40">
            <v>10000</v>
          </cell>
          <cell r="G40">
            <v>1.0000000000218279E-2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1.0000000000218279E-2</v>
          </cell>
          <cell r="M40">
            <v>1.0000000000218279E-2</v>
          </cell>
        </row>
        <row r="41">
          <cell r="B41" t="str">
            <v>25301</v>
          </cell>
          <cell r="C41" t="str">
            <v>Medicinas y Productos Farmaceuticos</v>
          </cell>
          <cell r="D41">
            <v>1000</v>
          </cell>
          <cell r="E41">
            <v>0</v>
          </cell>
          <cell r="F41">
            <v>0</v>
          </cell>
          <cell r="G41">
            <v>1000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1000</v>
          </cell>
          <cell r="M41">
            <v>1000</v>
          </cell>
        </row>
        <row r="42">
          <cell r="B42" t="str">
            <v>26101</v>
          </cell>
          <cell r="C42" t="str">
            <v>Combustibles</v>
          </cell>
          <cell r="D42">
            <v>300000</v>
          </cell>
          <cell r="E42">
            <v>0</v>
          </cell>
          <cell r="F42">
            <v>0</v>
          </cell>
          <cell r="G42">
            <v>300000</v>
          </cell>
          <cell r="H42">
            <v>285316.41000000003</v>
          </cell>
          <cell r="I42">
            <v>285316.41000000003</v>
          </cell>
          <cell r="J42">
            <v>285316.41000000003</v>
          </cell>
          <cell r="K42">
            <v>285316.41000000003</v>
          </cell>
          <cell r="L42">
            <v>14683.589999999967</v>
          </cell>
          <cell r="M42">
            <v>14683.589999999967</v>
          </cell>
        </row>
        <row r="43">
          <cell r="B43" t="str">
            <v>27101</v>
          </cell>
          <cell r="C43" t="str">
            <v>Vestuario y Uniformes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29101</v>
          </cell>
          <cell r="C44" t="str">
            <v>Herramientas Menores</v>
          </cell>
          <cell r="D44">
            <v>100000.01</v>
          </cell>
          <cell r="E44">
            <v>0</v>
          </cell>
          <cell r="F44">
            <v>0</v>
          </cell>
          <cell r="G44">
            <v>100000.01</v>
          </cell>
          <cell r="H44">
            <v>48051.619999999995</v>
          </cell>
          <cell r="I44">
            <v>48051.619999999995</v>
          </cell>
          <cell r="J44">
            <v>48051.619999999995</v>
          </cell>
          <cell r="K44">
            <v>48051.619999999995</v>
          </cell>
          <cell r="L44">
            <v>51948.39</v>
          </cell>
          <cell r="M44">
            <v>51948.39</v>
          </cell>
        </row>
        <row r="45">
          <cell r="B45" t="str">
            <v>29401</v>
          </cell>
          <cell r="C45" t="str">
            <v>Refac y accs menores de eq. computo y tec de infor</v>
          </cell>
          <cell r="D45">
            <v>80000</v>
          </cell>
          <cell r="E45">
            <v>0</v>
          </cell>
          <cell r="F45">
            <v>0</v>
          </cell>
          <cell r="G45">
            <v>80000</v>
          </cell>
          <cell r="H45">
            <v>27785.79</v>
          </cell>
          <cell r="I45">
            <v>27785.79</v>
          </cell>
          <cell r="J45">
            <v>27785.79</v>
          </cell>
          <cell r="K45">
            <v>27785.79</v>
          </cell>
          <cell r="L45">
            <v>52214.21</v>
          </cell>
          <cell r="M45">
            <v>52214.21</v>
          </cell>
        </row>
        <row r="46">
          <cell r="B46" t="str">
            <v>29601</v>
          </cell>
          <cell r="C46" t="str">
            <v>Refacc y Accs Menores de Eq Transporte</v>
          </cell>
          <cell r="D46">
            <v>150000.01</v>
          </cell>
          <cell r="E46">
            <v>0</v>
          </cell>
          <cell r="F46">
            <v>0</v>
          </cell>
          <cell r="G46">
            <v>150000.01</v>
          </cell>
          <cell r="H46">
            <v>57756.959999999999</v>
          </cell>
          <cell r="I46">
            <v>57756.959999999999</v>
          </cell>
          <cell r="J46">
            <v>57756.959999999999</v>
          </cell>
          <cell r="K46">
            <v>57756.959999999999</v>
          </cell>
          <cell r="L46">
            <v>92243.050000000017</v>
          </cell>
          <cell r="M46">
            <v>92243.050000000017</v>
          </cell>
        </row>
        <row r="47">
          <cell r="B47">
            <v>3000</v>
          </cell>
          <cell r="C47" t="str">
            <v>SERVICIOS GENERALES</v>
          </cell>
          <cell r="D47">
            <v>39361928.079999991</v>
          </cell>
          <cell r="E47">
            <v>7780447.6299999999</v>
          </cell>
          <cell r="F47">
            <v>697662.67999999993</v>
          </cell>
          <cell r="G47">
            <v>46444713.030000001</v>
          </cell>
          <cell r="H47">
            <v>23067638.18</v>
          </cell>
          <cell r="I47">
            <v>23067638.099999998</v>
          </cell>
          <cell r="J47">
            <v>23067638.099999998</v>
          </cell>
          <cell r="K47">
            <v>23067638.099999998</v>
          </cell>
          <cell r="L47">
            <v>23837474.850000005</v>
          </cell>
          <cell r="M47">
            <v>23837474.930000007</v>
          </cell>
        </row>
        <row r="48">
          <cell r="B48" t="str">
            <v>31101</v>
          </cell>
          <cell r="C48" t="str">
            <v>Energia Electrica</v>
          </cell>
          <cell r="D48">
            <v>1000000</v>
          </cell>
          <cell r="E48">
            <v>0</v>
          </cell>
          <cell r="F48">
            <v>0</v>
          </cell>
          <cell r="G48">
            <v>1000000</v>
          </cell>
          <cell r="H48">
            <v>580035.23</v>
          </cell>
          <cell r="I48">
            <v>580035.23</v>
          </cell>
          <cell r="J48">
            <v>580035.23</v>
          </cell>
          <cell r="K48">
            <v>580035.23</v>
          </cell>
          <cell r="L48">
            <v>419964.77</v>
          </cell>
          <cell r="M48">
            <v>419964.77</v>
          </cell>
        </row>
        <row r="49">
          <cell r="B49" t="str">
            <v>31301</v>
          </cell>
          <cell r="C49" t="str">
            <v>Agua</v>
          </cell>
          <cell r="D49">
            <v>59999.99</v>
          </cell>
          <cell r="E49">
            <v>0</v>
          </cell>
          <cell r="F49">
            <v>0</v>
          </cell>
          <cell r="G49">
            <v>59999.99</v>
          </cell>
          <cell r="H49">
            <v>38910.15</v>
          </cell>
          <cell r="I49">
            <v>38910.15</v>
          </cell>
          <cell r="J49">
            <v>38910.15</v>
          </cell>
          <cell r="K49">
            <v>38910.15</v>
          </cell>
          <cell r="L49">
            <v>21089.839999999997</v>
          </cell>
          <cell r="M49">
            <v>21089.839999999997</v>
          </cell>
        </row>
        <row r="50">
          <cell r="B50" t="str">
            <v>31401</v>
          </cell>
          <cell r="C50" t="str">
            <v>Telefonia Tradicional</v>
          </cell>
          <cell r="D50">
            <v>500000.01</v>
          </cell>
          <cell r="E50">
            <v>0</v>
          </cell>
          <cell r="F50">
            <v>0</v>
          </cell>
          <cell r="G50">
            <v>500000.01</v>
          </cell>
          <cell r="H50">
            <v>376146.74</v>
          </cell>
          <cell r="I50">
            <v>376146.74</v>
          </cell>
          <cell r="J50">
            <v>376146.74</v>
          </cell>
          <cell r="K50">
            <v>376146.74</v>
          </cell>
          <cell r="L50">
            <v>123853.27000000002</v>
          </cell>
          <cell r="M50">
            <v>123853.27000000002</v>
          </cell>
        </row>
        <row r="51">
          <cell r="B51" t="str">
            <v>31501</v>
          </cell>
          <cell r="C51" t="str">
            <v>Telefonia Celular</v>
          </cell>
          <cell r="D51">
            <v>150000.01</v>
          </cell>
          <cell r="E51">
            <v>0</v>
          </cell>
          <cell r="F51">
            <v>0</v>
          </cell>
          <cell r="G51">
            <v>150000.01</v>
          </cell>
          <cell r="H51">
            <v>53383</v>
          </cell>
          <cell r="I51">
            <v>53383</v>
          </cell>
          <cell r="J51">
            <v>53383</v>
          </cell>
          <cell r="K51">
            <v>53383</v>
          </cell>
          <cell r="L51">
            <v>96617.010000000009</v>
          </cell>
          <cell r="M51">
            <v>96617.010000000009</v>
          </cell>
        </row>
        <row r="52">
          <cell r="B52" t="str">
            <v>31701</v>
          </cell>
          <cell r="C52" t="str">
            <v>Serv Acceso Internet, Redes y Proces de Informacio</v>
          </cell>
          <cell r="D52">
            <v>25000</v>
          </cell>
          <cell r="E52">
            <v>0</v>
          </cell>
          <cell r="F52">
            <v>0</v>
          </cell>
          <cell r="G52">
            <v>25000</v>
          </cell>
          <cell r="H52">
            <v>9003</v>
          </cell>
          <cell r="I52">
            <v>9003</v>
          </cell>
          <cell r="J52">
            <v>9003</v>
          </cell>
          <cell r="K52">
            <v>9003</v>
          </cell>
          <cell r="L52">
            <v>15997</v>
          </cell>
          <cell r="M52">
            <v>15997</v>
          </cell>
        </row>
        <row r="53">
          <cell r="B53" t="str">
            <v>31801</v>
          </cell>
          <cell r="C53" t="str">
            <v>Servicio Postal</v>
          </cell>
          <cell r="D53">
            <v>200000</v>
          </cell>
          <cell r="E53">
            <v>0</v>
          </cell>
          <cell r="F53">
            <v>0</v>
          </cell>
          <cell r="G53">
            <v>200000</v>
          </cell>
          <cell r="H53">
            <v>89020.529999999984</v>
          </cell>
          <cell r="I53">
            <v>89020.529999999984</v>
          </cell>
          <cell r="J53">
            <v>89020.529999999984</v>
          </cell>
          <cell r="K53">
            <v>89020.529999999984</v>
          </cell>
          <cell r="L53">
            <v>110979.47000000002</v>
          </cell>
          <cell r="M53">
            <v>110979.47000000002</v>
          </cell>
        </row>
        <row r="54">
          <cell r="B54" t="str">
            <v>32201</v>
          </cell>
          <cell r="C54" t="str">
            <v>Arrendamiento de Edificios</v>
          </cell>
          <cell r="D54">
            <v>2300500.0099999998</v>
          </cell>
          <cell r="E54">
            <v>0</v>
          </cell>
          <cell r="F54">
            <v>0</v>
          </cell>
          <cell r="G54">
            <v>2300500.0099999998</v>
          </cell>
          <cell r="H54">
            <v>2154408.19</v>
          </cell>
          <cell r="I54">
            <v>2154408.11</v>
          </cell>
          <cell r="J54">
            <v>2154408.11</v>
          </cell>
          <cell r="K54">
            <v>2154408.11</v>
          </cell>
          <cell r="L54">
            <v>146091.81999999983</v>
          </cell>
          <cell r="M54">
            <v>146091.89999999991</v>
          </cell>
        </row>
        <row r="55">
          <cell r="B55" t="str">
            <v>32301</v>
          </cell>
          <cell r="C55" t="str">
            <v>Arrendamiento Muebles, Maq y Eqpo</v>
          </cell>
          <cell r="D55">
            <v>100000.01</v>
          </cell>
          <cell r="E55">
            <v>30000</v>
          </cell>
          <cell r="F55">
            <v>0</v>
          </cell>
          <cell r="G55">
            <v>130000.01</v>
          </cell>
          <cell r="H55">
            <v>120765.66</v>
          </cell>
          <cell r="I55">
            <v>120765.66</v>
          </cell>
          <cell r="J55">
            <v>120765.66</v>
          </cell>
          <cell r="K55">
            <v>120765.66</v>
          </cell>
          <cell r="L55">
            <v>9234.3499999999913</v>
          </cell>
          <cell r="M55">
            <v>9234.3499999999913</v>
          </cell>
        </row>
        <row r="56">
          <cell r="B56" t="str">
            <v>32501</v>
          </cell>
          <cell r="C56" t="str">
            <v>Arrendamiento Eqpo de Transporte</v>
          </cell>
          <cell r="D56">
            <v>350000.01</v>
          </cell>
          <cell r="E56">
            <v>0</v>
          </cell>
          <cell r="F56">
            <v>0</v>
          </cell>
          <cell r="G56">
            <v>350000.01</v>
          </cell>
          <cell r="H56">
            <v>141737.60000000001</v>
          </cell>
          <cell r="I56">
            <v>141737.60000000001</v>
          </cell>
          <cell r="J56">
            <v>141737.60000000001</v>
          </cell>
          <cell r="K56">
            <v>141737.60000000001</v>
          </cell>
          <cell r="L56">
            <v>208262.41</v>
          </cell>
          <cell r="M56">
            <v>208262.41</v>
          </cell>
        </row>
        <row r="57">
          <cell r="B57" t="str">
            <v>33101</v>
          </cell>
          <cell r="C57" t="str">
            <v>Servs Legales,de Contabilidad,Auditorias y Relacio</v>
          </cell>
          <cell r="D57">
            <v>1100000</v>
          </cell>
          <cell r="E57">
            <v>0</v>
          </cell>
          <cell r="F57">
            <v>230200</v>
          </cell>
          <cell r="G57">
            <v>869800</v>
          </cell>
          <cell r="H57">
            <v>579054.26</v>
          </cell>
          <cell r="I57">
            <v>579054.26</v>
          </cell>
          <cell r="J57">
            <v>579054.26</v>
          </cell>
          <cell r="K57">
            <v>579054.26</v>
          </cell>
          <cell r="L57">
            <v>751145.74</v>
          </cell>
          <cell r="M57">
            <v>751145.74</v>
          </cell>
        </row>
        <row r="58">
          <cell r="B58">
            <v>33201</v>
          </cell>
          <cell r="C58" t="str">
            <v>Servicios de Diseño, Arquitectura,Ingenieria y Act</v>
          </cell>
          <cell r="D58">
            <v>0</v>
          </cell>
          <cell r="E58">
            <v>230200</v>
          </cell>
          <cell r="F58">
            <v>0</v>
          </cell>
          <cell r="G58">
            <v>230200</v>
          </cell>
          <cell r="H58">
            <v>230190.4</v>
          </cell>
          <cell r="I58">
            <v>230190.4</v>
          </cell>
          <cell r="J58">
            <v>230190.4</v>
          </cell>
          <cell r="K58">
            <v>230190.4</v>
          </cell>
          <cell r="L58">
            <v>9.6000000000058208</v>
          </cell>
          <cell r="M58">
            <v>9.6000000000058208</v>
          </cell>
        </row>
        <row r="59">
          <cell r="B59" t="str">
            <v>33301</v>
          </cell>
          <cell r="C59" t="str">
            <v>Servicos de Informatica</v>
          </cell>
          <cell r="D59">
            <v>25000</v>
          </cell>
          <cell r="E59">
            <v>0</v>
          </cell>
          <cell r="F59">
            <v>0</v>
          </cell>
          <cell r="G59">
            <v>25000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25000</v>
          </cell>
          <cell r="M59">
            <v>25000</v>
          </cell>
        </row>
        <row r="60">
          <cell r="B60" t="str">
            <v>33302</v>
          </cell>
          <cell r="C60" t="str">
            <v>Servicios de Consultoria</v>
          </cell>
          <cell r="D60">
            <v>8000000</v>
          </cell>
          <cell r="E60">
            <v>0</v>
          </cell>
          <cell r="F60">
            <v>0</v>
          </cell>
          <cell r="G60">
            <v>8000000</v>
          </cell>
          <cell r="H60">
            <v>7239864.8200000003</v>
          </cell>
          <cell r="I60">
            <v>7239864.8200000003</v>
          </cell>
          <cell r="J60">
            <v>7239864.8200000003</v>
          </cell>
          <cell r="K60">
            <v>7239864.8200000003</v>
          </cell>
          <cell r="L60">
            <v>760135.1799999997</v>
          </cell>
          <cell r="M60">
            <v>760135.1799999997</v>
          </cell>
        </row>
        <row r="61">
          <cell r="B61" t="str">
            <v>33401</v>
          </cell>
          <cell r="C61" t="str">
            <v>Servicios de Capacitacion</v>
          </cell>
          <cell r="D61">
            <v>10000.01</v>
          </cell>
          <cell r="E61">
            <v>0</v>
          </cell>
          <cell r="F61">
            <v>0</v>
          </cell>
          <cell r="G61">
            <v>10000.01</v>
          </cell>
          <cell r="H61">
            <v>8120</v>
          </cell>
          <cell r="I61">
            <v>8120</v>
          </cell>
          <cell r="J61">
            <v>8120</v>
          </cell>
          <cell r="K61">
            <v>8120</v>
          </cell>
          <cell r="L61">
            <v>1880.0100000000002</v>
          </cell>
          <cell r="M61">
            <v>1880.0100000000002</v>
          </cell>
        </row>
        <row r="62">
          <cell r="B62" t="str">
            <v>33603</v>
          </cell>
          <cell r="C62" t="str">
            <v>Impresiones y Publicaciones Oficiales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B63" t="str">
            <v>33801</v>
          </cell>
          <cell r="C63" t="str">
            <v>Servicio de Vigilancia</v>
          </cell>
          <cell r="D63">
            <v>430000</v>
          </cell>
          <cell r="E63">
            <v>140300</v>
          </cell>
          <cell r="F63">
            <v>0</v>
          </cell>
          <cell r="G63">
            <v>570300</v>
          </cell>
          <cell r="H63">
            <v>570206.92000000004</v>
          </cell>
          <cell r="I63">
            <v>570206.92000000004</v>
          </cell>
          <cell r="J63">
            <v>570206.92000000004</v>
          </cell>
          <cell r="K63">
            <v>570206.92000000004</v>
          </cell>
          <cell r="L63">
            <v>93.07999999995809</v>
          </cell>
          <cell r="M63">
            <v>93.07999999995809</v>
          </cell>
        </row>
        <row r="64">
          <cell r="B64" t="str">
            <v>33901</v>
          </cell>
          <cell r="C64" t="str">
            <v>Servicios, Profesionales, Cientificos y Tenicos In</v>
          </cell>
          <cell r="D64">
            <v>750000</v>
          </cell>
          <cell r="E64">
            <v>117000</v>
          </cell>
          <cell r="F64">
            <v>0</v>
          </cell>
          <cell r="G64">
            <v>867000</v>
          </cell>
          <cell r="H64">
            <v>866876.31</v>
          </cell>
          <cell r="I64">
            <v>866876.31</v>
          </cell>
          <cell r="J64">
            <v>866876.31</v>
          </cell>
          <cell r="K64">
            <v>866876.31</v>
          </cell>
          <cell r="L64">
            <v>123.68999999994412</v>
          </cell>
          <cell r="M64">
            <v>123.68999999994412</v>
          </cell>
        </row>
        <row r="65">
          <cell r="B65" t="str">
            <v>34101</v>
          </cell>
          <cell r="C65" t="str">
            <v>Servicios Financieros y Bancarios</v>
          </cell>
          <cell r="D65">
            <v>10000.01</v>
          </cell>
          <cell r="E65">
            <v>0</v>
          </cell>
          <cell r="F65">
            <v>0</v>
          </cell>
          <cell r="G65">
            <v>10000.01</v>
          </cell>
          <cell r="H65">
            <v>7596.7000000000007</v>
          </cell>
          <cell r="I65">
            <v>7596.7000000000007</v>
          </cell>
          <cell r="J65">
            <v>7596.7000000000007</v>
          </cell>
          <cell r="K65">
            <v>7596.7000000000007</v>
          </cell>
          <cell r="L65">
            <v>2403.3099999999995</v>
          </cell>
          <cell r="M65">
            <v>2403.3099999999995</v>
          </cell>
        </row>
        <row r="66">
          <cell r="B66" t="str">
            <v>34401</v>
          </cell>
          <cell r="C66" t="str">
            <v>Seguros de Responsabilidad Patrimonial y Fianzas</v>
          </cell>
          <cell r="D66">
            <v>350000.01</v>
          </cell>
          <cell r="E66">
            <v>0</v>
          </cell>
          <cell r="F66">
            <v>20000</v>
          </cell>
          <cell r="G66">
            <v>330000.01</v>
          </cell>
          <cell r="H66">
            <v>185330.28999999998</v>
          </cell>
          <cell r="I66">
            <v>185330.28999999998</v>
          </cell>
          <cell r="J66">
            <v>185330.28999999998</v>
          </cell>
          <cell r="K66">
            <v>185330.28999999998</v>
          </cell>
          <cell r="L66">
            <v>144669.72000000003</v>
          </cell>
          <cell r="M66">
            <v>144669.72000000003</v>
          </cell>
        </row>
        <row r="67">
          <cell r="B67" t="str">
            <v>34501</v>
          </cell>
          <cell r="C67" t="str">
            <v>Seguro de Bienes Patrimoniales</v>
          </cell>
          <cell r="D67">
            <v>59999.99</v>
          </cell>
          <cell r="E67">
            <v>27800</v>
          </cell>
          <cell r="F67">
            <v>0</v>
          </cell>
          <cell r="G67">
            <v>87799.989999999991</v>
          </cell>
          <cell r="H67">
            <v>87783.330000000016</v>
          </cell>
          <cell r="I67">
            <v>87783.330000000016</v>
          </cell>
          <cell r="J67">
            <v>87783.330000000016</v>
          </cell>
          <cell r="K67">
            <v>87783.330000000016</v>
          </cell>
          <cell r="L67">
            <v>16.659999999974389</v>
          </cell>
          <cell r="M67">
            <v>16.659999999974389</v>
          </cell>
        </row>
        <row r="68">
          <cell r="B68" t="str">
            <v>34701</v>
          </cell>
          <cell r="C68" t="str">
            <v>Fletes y Maniobras</v>
          </cell>
          <cell r="D68">
            <v>10000.01</v>
          </cell>
          <cell r="E68">
            <v>0</v>
          </cell>
          <cell r="F68">
            <v>0</v>
          </cell>
          <cell r="G68">
            <v>10000.01</v>
          </cell>
          <cell r="H68">
            <v>3480</v>
          </cell>
          <cell r="I68">
            <v>3480</v>
          </cell>
          <cell r="J68">
            <v>3480</v>
          </cell>
          <cell r="K68">
            <v>3480</v>
          </cell>
          <cell r="L68">
            <v>6520.01</v>
          </cell>
          <cell r="M68">
            <v>6520.01</v>
          </cell>
        </row>
        <row r="69">
          <cell r="B69" t="str">
            <v>35101</v>
          </cell>
          <cell r="C69" t="str">
            <v>Mantenimiento y Conservacion de Inmuebles</v>
          </cell>
          <cell r="D69">
            <v>1200000</v>
          </cell>
          <cell r="E69">
            <v>0</v>
          </cell>
          <cell r="F69">
            <v>0</v>
          </cell>
          <cell r="G69">
            <v>1200000</v>
          </cell>
          <cell r="H69">
            <v>910097.28</v>
          </cell>
          <cell r="I69">
            <v>910097.28</v>
          </cell>
          <cell r="J69">
            <v>910097.28</v>
          </cell>
          <cell r="K69">
            <v>910097.28</v>
          </cell>
          <cell r="L69">
            <v>289902.71999999997</v>
          </cell>
          <cell r="M69">
            <v>289902.71999999997</v>
          </cell>
        </row>
        <row r="70">
          <cell r="B70" t="str">
            <v>35201</v>
          </cell>
          <cell r="C70" t="str">
            <v>Mantenimiento y Conservacion de Mob y Eqpo</v>
          </cell>
          <cell r="D70">
            <v>10000.01</v>
          </cell>
          <cell r="E70">
            <v>0</v>
          </cell>
          <cell r="F70">
            <v>0</v>
          </cell>
          <cell r="G70">
            <v>10000.01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10000.01</v>
          </cell>
          <cell r="M70">
            <v>10000.01</v>
          </cell>
        </row>
        <row r="71">
          <cell r="B71" t="str">
            <v>35301</v>
          </cell>
          <cell r="C71" t="str">
            <v>Instalaciones</v>
          </cell>
          <cell r="D71">
            <v>50000</v>
          </cell>
          <cell r="E71">
            <v>0</v>
          </cell>
          <cell r="F71">
            <v>0</v>
          </cell>
          <cell r="G71">
            <v>50000</v>
          </cell>
          <cell r="H71">
            <v>4760.84</v>
          </cell>
          <cell r="I71">
            <v>4760.84</v>
          </cell>
          <cell r="J71">
            <v>4760.84</v>
          </cell>
          <cell r="K71">
            <v>4760.84</v>
          </cell>
          <cell r="L71">
            <v>45239.16</v>
          </cell>
          <cell r="M71">
            <v>45239.16</v>
          </cell>
        </row>
        <row r="72">
          <cell r="B72" t="str">
            <v>35302</v>
          </cell>
          <cell r="C72" t="str">
            <v>Mantto y Conservacion de Bienes Informaticos</v>
          </cell>
          <cell r="D72">
            <v>70000.009999999995</v>
          </cell>
          <cell r="E72">
            <v>15300</v>
          </cell>
          <cell r="F72">
            <v>0</v>
          </cell>
          <cell r="G72">
            <v>85300.01</v>
          </cell>
          <cell r="H72">
            <v>85289.489999999991</v>
          </cell>
          <cell r="I72">
            <v>85289.489999999991</v>
          </cell>
          <cell r="J72">
            <v>85289.489999999991</v>
          </cell>
          <cell r="K72">
            <v>85289.489999999991</v>
          </cell>
          <cell r="L72">
            <v>10.520000000004075</v>
          </cell>
          <cell r="M72">
            <v>10.520000000004075</v>
          </cell>
        </row>
        <row r="73">
          <cell r="B73" t="str">
            <v>35501</v>
          </cell>
          <cell r="C73" t="str">
            <v>Mantto y Conservacion Eqpo de Transporte</v>
          </cell>
          <cell r="D73">
            <v>250000</v>
          </cell>
          <cell r="E73">
            <v>0</v>
          </cell>
          <cell r="F73">
            <v>0</v>
          </cell>
          <cell r="G73">
            <v>250000</v>
          </cell>
          <cell r="H73">
            <v>87996.299999999988</v>
          </cell>
          <cell r="I73">
            <v>87996.299999999988</v>
          </cell>
          <cell r="J73">
            <v>87996.299999999988</v>
          </cell>
          <cell r="K73">
            <v>87996.299999999988</v>
          </cell>
          <cell r="L73">
            <v>162003.70000000001</v>
          </cell>
          <cell r="M73">
            <v>162003.70000000001</v>
          </cell>
        </row>
        <row r="74">
          <cell r="B74" t="str">
            <v>35701</v>
          </cell>
          <cell r="C74" t="str">
            <v>Mantenimiento y Conservacion de Maq y Eqpo</v>
          </cell>
          <cell r="D74">
            <v>59999.99</v>
          </cell>
          <cell r="E74">
            <v>0</v>
          </cell>
          <cell r="F74">
            <v>0</v>
          </cell>
          <cell r="G74">
            <v>59999.99</v>
          </cell>
          <cell r="H74">
            <v>50291.519999999997</v>
          </cell>
          <cell r="I74">
            <v>50291.519999999997</v>
          </cell>
          <cell r="J74">
            <v>50291.519999999997</v>
          </cell>
          <cell r="K74">
            <v>50291.519999999997</v>
          </cell>
          <cell r="L74">
            <v>9708.4700000000012</v>
          </cell>
          <cell r="M74">
            <v>9708.4700000000012</v>
          </cell>
        </row>
        <row r="75">
          <cell r="B75" t="str">
            <v>35901</v>
          </cell>
          <cell r="C75" t="str">
            <v>Servicios de Jardineria y Fumigacion</v>
          </cell>
          <cell r="D75">
            <v>90000</v>
          </cell>
          <cell r="E75">
            <v>0</v>
          </cell>
          <cell r="F75">
            <v>0</v>
          </cell>
          <cell r="G75">
            <v>90000</v>
          </cell>
          <cell r="H75">
            <v>80959.710000000006</v>
          </cell>
          <cell r="I75">
            <v>80959.709999999992</v>
          </cell>
          <cell r="J75">
            <v>80959.709999999992</v>
          </cell>
          <cell r="K75">
            <v>80959.709999999992</v>
          </cell>
          <cell r="L75">
            <v>9040.2899999999936</v>
          </cell>
          <cell r="M75">
            <v>9040.2900000000081</v>
          </cell>
        </row>
        <row r="76">
          <cell r="B76" t="str">
            <v>36101</v>
          </cell>
          <cell r="C76" t="str">
            <v>Difusion por Radio,TV y otros Medios de Mensajes s</v>
          </cell>
          <cell r="D76">
            <v>9999999.9900000002</v>
          </cell>
          <cell r="E76">
            <v>906118.88</v>
          </cell>
          <cell r="F76">
            <v>0</v>
          </cell>
          <cell r="G76">
            <v>10906118.870000001</v>
          </cell>
          <cell r="H76">
            <v>906118.86</v>
          </cell>
          <cell r="I76">
            <v>906118.86</v>
          </cell>
          <cell r="J76">
            <v>906118.86</v>
          </cell>
          <cell r="K76">
            <v>906118.86</v>
          </cell>
          <cell r="L76">
            <v>10000000.010000002</v>
          </cell>
          <cell r="M76">
            <v>10000000.010000002</v>
          </cell>
        </row>
        <row r="77">
          <cell r="B77" t="str">
            <v>36201</v>
          </cell>
          <cell r="C77" t="str">
            <v>Difusion por Radio,TV y Otros Medios de Mensajes C</v>
          </cell>
          <cell r="D77">
            <v>500000.01</v>
          </cell>
          <cell r="E77">
            <v>0</v>
          </cell>
          <cell r="F77">
            <v>105000</v>
          </cell>
          <cell r="G77">
            <v>395000.01</v>
          </cell>
          <cell r="H77">
            <v>70365.600000000006</v>
          </cell>
          <cell r="I77">
            <v>70365.600000000006</v>
          </cell>
          <cell r="J77">
            <v>70365.600000000006</v>
          </cell>
          <cell r="K77">
            <v>70365.600000000006</v>
          </cell>
          <cell r="L77">
            <v>324634.41000000003</v>
          </cell>
          <cell r="M77">
            <v>324634.41000000003</v>
          </cell>
        </row>
        <row r="78">
          <cell r="B78" t="str">
            <v>37101</v>
          </cell>
          <cell r="C78" t="str">
            <v>Pasajes Aereos</v>
          </cell>
          <cell r="D78">
            <v>3500000</v>
          </cell>
          <cell r="E78">
            <v>0</v>
          </cell>
          <cell r="F78">
            <v>0</v>
          </cell>
          <cell r="G78">
            <v>3500000</v>
          </cell>
          <cell r="H78">
            <v>2930557</v>
          </cell>
          <cell r="I78">
            <v>2930557</v>
          </cell>
          <cell r="J78">
            <v>2930557</v>
          </cell>
          <cell r="K78">
            <v>2930557</v>
          </cell>
          <cell r="L78">
            <v>569443</v>
          </cell>
          <cell r="M78">
            <v>569443</v>
          </cell>
        </row>
        <row r="79">
          <cell r="B79" t="str">
            <v>37201</v>
          </cell>
          <cell r="C79" t="str">
            <v>Pasajes Terrestres</v>
          </cell>
          <cell r="D79">
            <v>56428</v>
          </cell>
          <cell r="E79">
            <v>90000</v>
          </cell>
          <cell r="F79">
            <v>0</v>
          </cell>
          <cell r="G79">
            <v>146428</v>
          </cell>
          <cell r="H79">
            <v>35150.86</v>
          </cell>
          <cell r="I79">
            <v>35150.86</v>
          </cell>
          <cell r="J79">
            <v>35150.86</v>
          </cell>
          <cell r="K79">
            <v>35150.86</v>
          </cell>
          <cell r="L79">
            <v>111277.14</v>
          </cell>
          <cell r="M79">
            <v>111277.14</v>
          </cell>
        </row>
        <row r="80">
          <cell r="B80" t="str">
            <v>37501</v>
          </cell>
          <cell r="C80" t="str">
            <v>Viaticos en el Pais</v>
          </cell>
          <cell r="D80">
            <v>799999.99</v>
          </cell>
          <cell r="E80">
            <v>0</v>
          </cell>
          <cell r="F80">
            <v>0</v>
          </cell>
          <cell r="G80">
            <v>799999.99</v>
          </cell>
          <cell r="H80">
            <v>142556.41999999998</v>
          </cell>
          <cell r="I80">
            <v>142556.41999999998</v>
          </cell>
          <cell r="J80">
            <v>142556.41999999998</v>
          </cell>
          <cell r="K80">
            <v>142556.41999999998</v>
          </cell>
          <cell r="L80">
            <v>657443.57000000007</v>
          </cell>
          <cell r="M80">
            <v>657443.57000000007</v>
          </cell>
        </row>
        <row r="81">
          <cell r="B81" t="str">
            <v>37502</v>
          </cell>
          <cell r="C81" t="str">
            <v>Gastos de Camino</v>
          </cell>
          <cell r="D81">
            <v>5000</v>
          </cell>
          <cell r="E81">
            <v>5000</v>
          </cell>
          <cell r="F81">
            <v>0</v>
          </cell>
          <cell r="G81">
            <v>10000</v>
          </cell>
          <cell r="H81">
            <v>7498</v>
          </cell>
          <cell r="I81">
            <v>7498</v>
          </cell>
          <cell r="J81">
            <v>7498</v>
          </cell>
          <cell r="K81">
            <v>7498</v>
          </cell>
          <cell r="L81">
            <v>2502</v>
          </cell>
          <cell r="M81">
            <v>2502</v>
          </cell>
        </row>
        <row r="82">
          <cell r="B82" t="str">
            <v>37601</v>
          </cell>
          <cell r="C82" t="str">
            <v>Viaticos en el Extranjero</v>
          </cell>
          <cell r="D82">
            <v>2700000</v>
          </cell>
          <cell r="E82">
            <v>0</v>
          </cell>
          <cell r="F82">
            <v>45000</v>
          </cell>
          <cell r="G82">
            <v>2655000</v>
          </cell>
          <cell r="H82">
            <v>480268.83999999997</v>
          </cell>
          <cell r="I82">
            <v>480268.83999999997</v>
          </cell>
          <cell r="J82">
            <v>480268.83999999997</v>
          </cell>
          <cell r="K82">
            <v>480268.83999999997</v>
          </cell>
          <cell r="L82">
            <v>2174731.16</v>
          </cell>
          <cell r="M82">
            <v>2174731.16</v>
          </cell>
        </row>
        <row r="83">
          <cell r="B83" t="str">
            <v>37901</v>
          </cell>
          <cell r="C83" t="str">
            <v>Cuotas</v>
          </cell>
          <cell r="D83">
            <v>5000</v>
          </cell>
          <cell r="E83">
            <v>15000</v>
          </cell>
          <cell r="F83">
            <v>0</v>
          </cell>
          <cell r="G83">
            <v>20000</v>
          </cell>
          <cell r="H83">
            <v>9237</v>
          </cell>
          <cell r="I83">
            <v>9237</v>
          </cell>
          <cell r="J83">
            <v>9237</v>
          </cell>
          <cell r="K83">
            <v>9237</v>
          </cell>
          <cell r="L83">
            <v>10763</v>
          </cell>
          <cell r="M83">
            <v>10763</v>
          </cell>
        </row>
        <row r="84">
          <cell r="B84" t="str">
            <v>38101</v>
          </cell>
          <cell r="C84" t="str">
            <v>Gastos de ceremonial</v>
          </cell>
          <cell r="D84">
            <v>100000</v>
          </cell>
          <cell r="E84">
            <v>6193728.75</v>
          </cell>
          <cell r="F84">
            <v>17062.68</v>
          </cell>
          <cell r="G84">
            <v>6276666.0700000003</v>
          </cell>
          <cell r="H84">
            <v>1471670.7699999998</v>
          </cell>
          <cell r="I84">
            <v>1471670.7699999998</v>
          </cell>
          <cell r="J84">
            <v>1471670.7699999998</v>
          </cell>
          <cell r="K84">
            <v>1471670.7699999998</v>
          </cell>
          <cell r="L84">
            <v>4804995.3000000007</v>
          </cell>
          <cell r="M84">
            <v>4804995.3000000007</v>
          </cell>
        </row>
        <row r="85">
          <cell r="B85" t="str">
            <v>38201</v>
          </cell>
          <cell r="C85" t="str">
            <v>Gastos de Orden Social y cultural</v>
          </cell>
          <cell r="D85">
            <v>10000.01</v>
          </cell>
          <cell r="E85">
            <v>0</v>
          </cell>
          <cell r="F85">
            <v>0</v>
          </cell>
          <cell r="G85">
            <v>10000.01</v>
          </cell>
          <cell r="H85">
            <v>3000</v>
          </cell>
          <cell r="I85">
            <v>3000</v>
          </cell>
          <cell r="J85">
            <v>3000</v>
          </cell>
          <cell r="K85">
            <v>3000</v>
          </cell>
          <cell r="L85">
            <v>7000.01</v>
          </cell>
          <cell r="M85">
            <v>7000.01</v>
          </cell>
        </row>
        <row r="86">
          <cell r="B86" t="str">
            <v>38301</v>
          </cell>
          <cell r="C86" t="str">
            <v>Congresos y Convenciones</v>
          </cell>
          <cell r="D86">
            <v>3900000</v>
          </cell>
          <cell r="E86">
            <v>0</v>
          </cell>
          <cell r="F86">
            <v>280400</v>
          </cell>
          <cell r="G86">
            <v>3619600</v>
          </cell>
          <cell r="H86">
            <v>1898922.91</v>
          </cell>
          <cell r="I86">
            <v>1898922.91</v>
          </cell>
          <cell r="J86">
            <v>1898922.91</v>
          </cell>
          <cell r="K86">
            <v>1898922.91</v>
          </cell>
          <cell r="L86">
            <v>1720677.09</v>
          </cell>
          <cell r="M86">
            <v>1720677.09</v>
          </cell>
        </row>
        <row r="87">
          <cell r="B87" t="str">
            <v>38501</v>
          </cell>
          <cell r="C87" t="str">
            <v>Gastos de Atencion y Promocion</v>
          </cell>
          <cell r="D87">
            <v>600000</v>
          </cell>
          <cell r="E87">
            <v>0</v>
          </cell>
          <cell r="F87">
            <v>0</v>
          </cell>
          <cell r="G87">
            <v>600000</v>
          </cell>
          <cell r="H87">
            <v>522412.64999999997</v>
          </cell>
          <cell r="I87">
            <v>522412.64999999997</v>
          </cell>
          <cell r="J87">
            <v>522412.64999999997</v>
          </cell>
          <cell r="K87">
            <v>522412.64999999997</v>
          </cell>
          <cell r="L87">
            <v>77587.350000000035</v>
          </cell>
          <cell r="M87">
            <v>77587.350000000035</v>
          </cell>
        </row>
        <row r="88">
          <cell r="B88" t="str">
            <v>39201</v>
          </cell>
          <cell r="C88" t="str">
            <v>Impuestos y Derechos</v>
          </cell>
          <cell r="D88">
            <v>5000</v>
          </cell>
          <cell r="E88">
            <v>0</v>
          </cell>
          <cell r="F88">
            <v>0</v>
          </cell>
          <cell r="G88">
            <v>5000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5000</v>
          </cell>
          <cell r="M88">
            <v>5000</v>
          </cell>
        </row>
        <row r="89">
          <cell r="B89">
            <v>39501</v>
          </cell>
          <cell r="C89" t="str">
            <v>PENAS, MULTAS, ACCESORIOS Y ACTUALIZACIONES</v>
          </cell>
          <cell r="D89">
            <v>20000</v>
          </cell>
          <cell r="E89">
            <v>10000</v>
          </cell>
          <cell r="F89">
            <v>0</v>
          </cell>
          <cell r="G89">
            <v>30000</v>
          </cell>
          <cell r="H89">
            <v>28571</v>
          </cell>
          <cell r="I89">
            <v>28571</v>
          </cell>
          <cell r="J89">
            <v>28571</v>
          </cell>
          <cell r="K89">
            <v>28571</v>
          </cell>
          <cell r="L89">
            <v>1429</v>
          </cell>
          <cell r="M89">
            <v>1429</v>
          </cell>
        </row>
        <row r="90">
          <cell r="B90">
            <v>4000</v>
          </cell>
          <cell r="C90" t="str">
            <v>TRANSFERENCIAS, ASIGNACIONES, SUBSIDIOS Y OTRAS AY</v>
          </cell>
          <cell r="D90">
            <v>33436316.73</v>
          </cell>
          <cell r="E90">
            <v>33025875</v>
          </cell>
          <cell r="F90">
            <v>0</v>
          </cell>
          <cell r="G90">
            <v>66462191.730000004</v>
          </cell>
          <cell r="H90">
            <v>47431015</v>
          </cell>
          <cell r="I90">
            <v>47431015</v>
          </cell>
          <cell r="J90">
            <v>47431015</v>
          </cell>
          <cell r="K90">
            <v>47431015</v>
          </cell>
          <cell r="L90">
            <v>19031176.730000004</v>
          </cell>
          <cell r="M90">
            <v>19031176.730000004</v>
          </cell>
        </row>
        <row r="91">
          <cell r="B91">
            <v>43101</v>
          </cell>
          <cell r="C91" t="str">
            <v>SUBSIDIOS A LA PRODUCCION</v>
          </cell>
          <cell r="D91">
            <v>32436316.73</v>
          </cell>
          <cell r="E91">
            <v>33025875</v>
          </cell>
          <cell r="F91">
            <v>0</v>
          </cell>
          <cell r="G91">
            <v>65462191.730000004</v>
          </cell>
          <cell r="H91">
            <v>47025875</v>
          </cell>
          <cell r="I91">
            <v>47025875</v>
          </cell>
          <cell r="J91">
            <v>47025875</v>
          </cell>
          <cell r="K91">
            <v>47025875</v>
          </cell>
          <cell r="L91">
            <v>18436316.730000004</v>
          </cell>
          <cell r="M91">
            <v>18436316.730000004</v>
          </cell>
        </row>
        <row r="92">
          <cell r="B92">
            <v>43301</v>
          </cell>
          <cell r="C92" t="str">
            <v>SUBSIDIOS A LA INVERSION</v>
          </cell>
          <cell r="D92">
            <v>1000000</v>
          </cell>
          <cell r="E92">
            <v>0</v>
          </cell>
          <cell r="F92">
            <v>0</v>
          </cell>
          <cell r="G92">
            <v>1000000</v>
          </cell>
          <cell r="H92">
            <v>405140</v>
          </cell>
          <cell r="I92">
            <v>405140</v>
          </cell>
          <cell r="J92">
            <v>405140</v>
          </cell>
          <cell r="K92">
            <v>405140</v>
          </cell>
          <cell r="L92">
            <v>594860</v>
          </cell>
          <cell r="M92">
            <v>594860</v>
          </cell>
        </row>
        <row r="93">
          <cell r="B93">
            <v>5000</v>
          </cell>
          <cell r="C93" t="str">
            <v>BIENES MUEBLES, INMUEBLES E INTANGIBLES</v>
          </cell>
          <cell r="D93">
            <v>0</v>
          </cell>
          <cell r="E93">
            <v>17062.68</v>
          </cell>
          <cell r="F93">
            <v>0</v>
          </cell>
          <cell r="G93">
            <v>17062.68</v>
          </cell>
          <cell r="H93">
            <v>17062.68</v>
          </cell>
          <cell r="I93">
            <v>17062.68</v>
          </cell>
          <cell r="J93">
            <v>17062.68</v>
          </cell>
          <cell r="K93">
            <v>17062.68</v>
          </cell>
          <cell r="L93">
            <v>0</v>
          </cell>
          <cell r="M93">
            <v>0</v>
          </cell>
        </row>
        <row r="94">
          <cell r="B94" t="str">
            <v>51101</v>
          </cell>
          <cell r="C94" t="str">
            <v>Muebles de Oficina y Estanteria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B95" t="str">
            <v>51501</v>
          </cell>
          <cell r="C95" t="str">
            <v>Eqpo de Computo y de Tecnologias de la informacion</v>
          </cell>
          <cell r="D95">
            <v>0</v>
          </cell>
          <cell r="E95">
            <v>17062.68</v>
          </cell>
          <cell r="F95">
            <v>0</v>
          </cell>
          <cell r="G95">
            <v>17062.68</v>
          </cell>
          <cell r="H95">
            <v>17062.68</v>
          </cell>
          <cell r="I95">
            <v>17062.68</v>
          </cell>
          <cell r="J95">
            <v>17062.68</v>
          </cell>
          <cell r="K95">
            <v>17062.68</v>
          </cell>
          <cell r="L95">
            <v>0</v>
          </cell>
          <cell r="M95">
            <v>0</v>
          </cell>
        </row>
      </sheetData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la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BECA1-5EB5-4437-AF87-AE9EDE8A9E1E}">
  <sheetPr>
    <tabColor theme="0" tint="-4.9989318521683403E-2"/>
  </sheetPr>
  <dimension ref="A1:H36"/>
  <sheetViews>
    <sheetView tabSelected="1" view="pageBreakPreview" zoomScale="115" zoomScaleSheetLayoutView="115" workbookViewId="0">
      <selection activeCell="D427" sqref="D427"/>
    </sheetView>
  </sheetViews>
  <sheetFormatPr baseColWidth="10" defaultColWidth="11.28515625" defaultRowHeight="16.5" x14ac:dyDescent="0.25"/>
  <cols>
    <col min="1" max="1" width="39.85546875" style="1" customWidth="1"/>
    <col min="2" max="7" width="13.7109375" style="1" customWidth="1"/>
    <col min="8" max="16384" width="11.28515625" style="1"/>
  </cols>
  <sheetData>
    <row r="1" spans="1:7" x14ac:dyDescent="0.25">
      <c r="A1" s="26" t="str">
        <f>'[3]ETCA-I-01'!A1:G1</f>
        <v>Comision Estatal del Agua</v>
      </c>
      <c r="B1" s="26"/>
      <c r="C1" s="26"/>
      <c r="D1" s="26"/>
      <c r="E1" s="26"/>
      <c r="F1" s="26"/>
      <c r="G1" s="26"/>
    </row>
    <row r="2" spans="1:7" s="21" customFormat="1" x14ac:dyDescent="0.25">
      <c r="A2" s="26" t="s">
        <v>24</v>
      </c>
      <c r="B2" s="26"/>
      <c r="C2" s="26"/>
      <c r="D2" s="26"/>
      <c r="E2" s="26"/>
      <c r="F2" s="26"/>
      <c r="G2" s="26"/>
    </row>
    <row r="3" spans="1:7" s="21" customFormat="1" x14ac:dyDescent="0.25">
      <c r="A3" s="26" t="s">
        <v>22</v>
      </c>
      <c r="B3" s="26"/>
      <c r="C3" s="26"/>
      <c r="D3" s="26"/>
      <c r="E3" s="26"/>
      <c r="F3" s="26"/>
      <c r="G3" s="26"/>
    </row>
    <row r="4" spans="1:7" s="21" customFormat="1" x14ac:dyDescent="0.25">
      <c r="A4" s="25" t="str">
        <f>'[2]ETCA-I-03'!A3:D3</f>
        <v>Del 01 de Enero al 30 de Septiembre de 2023</v>
      </c>
      <c r="B4" s="25"/>
      <c r="C4" s="25"/>
      <c r="D4" s="25"/>
      <c r="E4" s="25"/>
      <c r="F4" s="25"/>
      <c r="G4" s="25"/>
    </row>
    <row r="5" spans="1:7" s="21" customFormat="1" ht="17.25" thickBot="1" x14ac:dyDescent="0.3">
      <c r="A5" s="24" t="s">
        <v>23</v>
      </c>
      <c r="B5" s="24"/>
      <c r="C5" s="24"/>
      <c r="D5" s="24"/>
      <c r="E5" s="24"/>
      <c r="F5" s="23"/>
      <c r="G5" s="22"/>
    </row>
    <row r="6" spans="1:7" s="16" customFormat="1" ht="38.25" x14ac:dyDescent="0.25">
      <c r="A6" s="20" t="s">
        <v>22</v>
      </c>
      <c r="B6" s="19" t="s">
        <v>21</v>
      </c>
      <c r="C6" s="19" t="s">
        <v>20</v>
      </c>
      <c r="D6" s="19" t="s">
        <v>19</v>
      </c>
      <c r="E6" s="18" t="s">
        <v>18</v>
      </c>
      <c r="F6" s="18" t="s">
        <v>17</v>
      </c>
      <c r="G6" s="17" t="s">
        <v>16</v>
      </c>
    </row>
    <row r="7" spans="1:7" s="12" customFormat="1" ht="17.25" thickBot="1" x14ac:dyDescent="0.3">
      <c r="A7" s="15"/>
      <c r="B7" s="14" t="s">
        <v>15</v>
      </c>
      <c r="C7" s="14" t="s">
        <v>14</v>
      </c>
      <c r="D7" s="14" t="s">
        <v>13</v>
      </c>
      <c r="E7" s="14" t="s">
        <v>12</v>
      </c>
      <c r="F7" s="14" t="s">
        <v>11</v>
      </c>
      <c r="G7" s="13" t="s">
        <v>10</v>
      </c>
    </row>
    <row r="8" spans="1:7" ht="21" customHeight="1" x14ac:dyDescent="0.25">
      <c r="A8" s="10" t="s">
        <v>9</v>
      </c>
      <c r="B8" s="11">
        <v>3624552.2033333331</v>
      </c>
      <c r="C8" s="11">
        <v>247570</v>
      </c>
      <c r="D8" s="11">
        <f>IF($A8="","",B8+C8)</f>
        <v>3872122.2033333331</v>
      </c>
      <c r="E8" s="11">
        <v>2165641.21</v>
      </c>
      <c r="F8" s="11">
        <v>2038405.6</v>
      </c>
      <c r="G8" s="8">
        <f>IF($A8="","",D8-E8)</f>
        <v>1706480.9933333332</v>
      </c>
    </row>
    <row r="9" spans="1:7" ht="21" customHeight="1" x14ac:dyDescent="0.25">
      <c r="A9" s="10" t="s">
        <v>8</v>
      </c>
      <c r="B9" s="11">
        <v>214583772.22666699</v>
      </c>
      <c r="C9" s="11">
        <v>-49412426.229999997</v>
      </c>
      <c r="D9" s="11">
        <f>IF($A9="","",B9+C9)</f>
        <v>165171345.996667</v>
      </c>
      <c r="E9" s="11">
        <v>75337973.340000004</v>
      </c>
      <c r="F9" s="11">
        <v>74113959.370000005</v>
      </c>
      <c r="G9" s="8">
        <f>IF($A9="","",D9-E9)</f>
        <v>89833372.656666994</v>
      </c>
    </row>
    <row r="10" spans="1:7" ht="21" customHeight="1" x14ac:dyDescent="0.25">
      <c r="A10" s="10" t="s">
        <v>7</v>
      </c>
      <c r="B10" s="11">
        <v>147100</v>
      </c>
      <c r="C10" s="11">
        <v>0</v>
      </c>
      <c r="D10" s="11">
        <f>IF($A10="","",B10+C10)</f>
        <v>147100</v>
      </c>
      <c r="E10" s="11">
        <v>58136.18</v>
      </c>
      <c r="F10" s="11">
        <v>54121.87</v>
      </c>
      <c r="G10" s="8">
        <f>IF($A10="","",D10-E10)</f>
        <v>88963.82</v>
      </c>
    </row>
    <row r="11" spans="1:7" ht="21" customHeight="1" x14ac:dyDescent="0.25">
      <c r="A11" s="10" t="s">
        <v>6</v>
      </c>
      <c r="B11" s="11">
        <v>59849370.766666666</v>
      </c>
      <c r="C11" s="11">
        <v>320000</v>
      </c>
      <c r="D11" s="11">
        <f>IF($A11="","",B11+C11)</f>
        <v>60169370.766666666</v>
      </c>
      <c r="E11" s="11">
        <v>5561068.29</v>
      </c>
      <c r="F11" s="11">
        <v>5138305.1199999992</v>
      </c>
      <c r="G11" s="8">
        <f>IF($A11="","",D11-E11)</f>
        <v>54608302.476666667</v>
      </c>
    </row>
    <row r="12" spans="1:7" ht="21" customHeight="1" x14ac:dyDescent="0.25">
      <c r="A12" s="10" t="s">
        <v>5</v>
      </c>
      <c r="B12" s="11">
        <v>217001536.34951958</v>
      </c>
      <c r="C12" s="11">
        <v>42377693.490000002</v>
      </c>
      <c r="D12" s="11">
        <f>IF($A12="","",B12+C12)</f>
        <v>259379229.83951959</v>
      </c>
      <c r="E12" s="11">
        <v>70556481.590000004</v>
      </c>
      <c r="F12" s="11">
        <v>67633598.420000002</v>
      </c>
      <c r="G12" s="8">
        <f>IF($A12="","",D12-E12)</f>
        <v>188822748.24951959</v>
      </c>
    </row>
    <row r="13" spans="1:7" ht="21" customHeight="1" x14ac:dyDescent="0.25">
      <c r="A13" s="10" t="s">
        <v>4</v>
      </c>
      <c r="B13" s="11">
        <v>10204513.963333333</v>
      </c>
      <c r="C13" s="11">
        <v>3013411003.29</v>
      </c>
      <c r="D13" s="11">
        <f>IF($A13="","",B13+C13)</f>
        <v>3023615517.2533331</v>
      </c>
      <c r="E13" s="11">
        <v>823023528.33000004</v>
      </c>
      <c r="F13" s="11">
        <v>728728700.4000001</v>
      </c>
      <c r="G13" s="8">
        <f>IF($A13="","",D13-E13)</f>
        <v>2200591988.9233332</v>
      </c>
    </row>
    <row r="14" spans="1:7" ht="21" customHeight="1" x14ac:dyDescent="0.25">
      <c r="A14" s="10" t="s">
        <v>3</v>
      </c>
      <c r="B14" s="11">
        <v>4126614.6000000006</v>
      </c>
      <c r="C14" s="11">
        <v>23811.32</v>
      </c>
      <c r="D14" s="11">
        <f>IF($A14="","",B14+C14)</f>
        <v>4150425.9200000004</v>
      </c>
      <c r="E14" s="11">
        <v>3173393.17</v>
      </c>
      <c r="F14" s="11">
        <v>2992064.37</v>
      </c>
      <c r="G14" s="8">
        <f>IF($A14="","",D14-E14)</f>
        <v>977032.75000000047</v>
      </c>
    </row>
    <row r="15" spans="1:7" ht="21" customHeight="1" x14ac:dyDescent="0.25">
      <c r="A15" s="10" t="s">
        <v>2</v>
      </c>
      <c r="B15" s="11">
        <v>3476951.2099999995</v>
      </c>
      <c r="C15" s="11">
        <v>-20000</v>
      </c>
      <c r="D15" s="11">
        <f>IF($A15="","",B15+C15)</f>
        <v>3456951.2099999995</v>
      </c>
      <c r="E15" s="11">
        <v>2455009.4700000002</v>
      </c>
      <c r="F15" s="11">
        <v>2292302.7999999998</v>
      </c>
      <c r="G15" s="8">
        <f>IF($A15="","",D15-E15)</f>
        <v>1001941.7399999993</v>
      </c>
    </row>
    <row r="16" spans="1:7" ht="21" customHeight="1" x14ac:dyDescent="0.25">
      <c r="A16" s="10" t="s">
        <v>1</v>
      </c>
      <c r="B16" s="11">
        <v>269652719.99715585</v>
      </c>
      <c r="C16" s="11">
        <v>207819176.52000001</v>
      </c>
      <c r="D16" s="11">
        <f>IF($A16="","",B16+C16)</f>
        <v>477471896.51715589</v>
      </c>
      <c r="E16" s="11">
        <v>382186941.21000004</v>
      </c>
      <c r="F16" s="11">
        <v>347473423.83000004</v>
      </c>
      <c r="G16" s="8">
        <f>IF($A16="","",D16-E16)</f>
        <v>95284955.307155848</v>
      </c>
    </row>
    <row r="17" spans="1:8" ht="21" customHeight="1" x14ac:dyDescent="0.25">
      <c r="A17" s="10"/>
      <c r="B17" s="9"/>
      <c r="C17" s="9"/>
      <c r="D17" s="9" t="str">
        <f>IF($A17="","",B17+C17)</f>
        <v/>
      </c>
      <c r="E17" s="9"/>
      <c r="F17" s="9"/>
      <c r="G17" s="8" t="str">
        <f>IF($A17="","",D17-E17)</f>
        <v/>
      </c>
    </row>
    <row r="18" spans="1:8" ht="21" customHeight="1" x14ac:dyDescent="0.25">
      <c r="A18" s="10"/>
      <c r="B18" s="9"/>
      <c r="C18" s="9"/>
      <c r="D18" s="9" t="str">
        <f>IF($A18="","",B18+C18)</f>
        <v/>
      </c>
      <c r="E18" s="9"/>
      <c r="F18" s="9"/>
      <c r="G18" s="8" t="str">
        <f>IF($A18="","",D18-E18)</f>
        <v/>
      </c>
    </row>
    <row r="19" spans="1:8" ht="21" customHeight="1" x14ac:dyDescent="0.25">
      <c r="A19" s="10"/>
      <c r="B19" s="9"/>
      <c r="C19" s="9"/>
      <c r="D19" s="9" t="str">
        <f>IF($A19="","",B19+C19)</f>
        <v/>
      </c>
      <c r="E19" s="9"/>
      <c r="F19" s="9"/>
      <c r="G19" s="8" t="str">
        <f>IF($A19="","",D19-E19)</f>
        <v/>
      </c>
    </row>
    <row r="20" spans="1:8" ht="21" customHeight="1" x14ac:dyDescent="0.25">
      <c r="A20" s="10"/>
      <c r="B20" s="9"/>
      <c r="C20" s="9"/>
      <c r="D20" s="9" t="str">
        <f>IF($A20="","",B20+C20)</f>
        <v/>
      </c>
      <c r="E20" s="9"/>
      <c r="F20" s="9"/>
      <c r="G20" s="8" t="str">
        <f>IF($A20="","",D20-E20)</f>
        <v/>
      </c>
    </row>
    <row r="21" spans="1:8" ht="21" customHeight="1" x14ac:dyDescent="0.25">
      <c r="A21" s="10"/>
      <c r="B21" s="9"/>
      <c r="C21" s="9"/>
      <c r="D21" s="9" t="str">
        <f>IF($A21="","",B21+C21)</f>
        <v/>
      </c>
      <c r="E21" s="9"/>
      <c r="F21" s="9"/>
      <c r="G21" s="8" t="str">
        <f>IF($A21="","",D21-E21)</f>
        <v/>
      </c>
    </row>
    <row r="22" spans="1:8" ht="21" customHeight="1" x14ac:dyDescent="0.25">
      <c r="A22" s="10"/>
      <c r="B22" s="9"/>
      <c r="C22" s="9"/>
      <c r="D22" s="9" t="str">
        <f>IF($A22="","",B22+C22)</f>
        <v/>
      </c>
      <c r="E22" s="9"/>
      <c r="F22" s="9"/>
      <c r="G22" s="8" t="str">
        <f>IF($A22="","",D22-E22)</f>
        <v/>
      </c>
    </row>
    <row r="23" spans="1:8" ht="21" customHeight="1" x14ac:dyDescent="0.25">
      <c r="A23" s="10"/>
      <c r="B23" s="9"/>
      <c r="C23" s="9"/>
      <c r="D23" s="9" t="str">
        <f>IF($A23="","",B23+C23)</f>
        <v/>
      </c>
      <c r="E23" s="9"/>
      <c r="F23" s="9"/>
      <c r="G23" s="8" t="str">
        <f>IF($A23="","",D23-E23)</f>
        <v/>
      </c>
    </row>
    <row r="24" spans="1:8" ht="21" customHeight="1" x14ac:dyDescent="0.25">
      <c r="A24" s="10"/>
      <c r="B24" s="9"/>
      <c r="C24" s="9"/>
      <c r="D24" s="9" t="str">
        <f>IF($A24="","",B24+C24)</f>
        <v/>
      </c>
      <c r="E24" s="9"/>
      <c r="F24" s="9"/>
      <c r="G24" s="8" t="str">
        <f>IF($A24="","",D24-E24)</f>
        <v/>
      </c>
    </row>
    <row r="25" spans="1:8" ht="21" customHeight="1" x14ac:dyDescent="0.25">
      <c r="A25" s="10"/>
      <c r="B25" s="9"/>
      <c r="C25" s="9"/>
      <c r="D25" s="9" t="str">
        <f>IF($A25="","",B25+C25)</f>
        <v/>
      </c>
      <c r="E25" s="9"/>
      <c r="F25" s="9"/>
      <c r="G25" s="8" t="str">
        <f>IF($A25="","",D25-E25)</f>
        <v/>
      </c>
    </row>
    <row r="26" spans="1:8" ht="21" customHeight="1" x14ac:dyDescent="0.25">
      <c r="A26" s="10"/>
      <c r="B26" s="9"/>
      <c r="C26" s="9"/>
      <c r="D26" s="9" t="str">
        <f>IF($A26="","",B26+C26)</f>
        <v/>
      </c>
      <c r="E26" s="9"/>
      <c r="F26" s="9"/>
      <c r="G26" s="8" t="str">
        <f>IF($A26="","",D26-E26)</f>
        <v/>
      </c>
    </row>
    <row r="27" spans="1:8" ht="21" customHeight="1" x14ac:dyDescent="0.25">
      <c r="A27" s="10"/>
      <c r="B27" s="9"/>
      <c r="C27" s="9"/>
      <c r="D27" s="9" t="str">
        <f>IF($A27="","",B27+C27)</f>
        <v/>
      </c>
      <c r="E27" s="9"/>
      <c r="F27" s="9"/>
      <c r="G27" s="8" t="str">
        <f>IF($A27="","",D27-E27)</f>
        <v/>
      </c>
    </row>
    <row r="28" spans="1:8" ht="21" customHeight="1" x14ac:dyDescent="0.25">
      <c r="A28" s="10"/>
      <c r="B28" s="9"/>
      <c r="C28" s="9"/>
      <c r="D28" s="9" t="str">
        <f>IF($A28="","",B28+C28)</f>
        <v/>
      </c>
      <c r="E28" s="9"/>
      <c r="F28" s="9"/>
      <c r="G28" s="8" t="str">
        <f>IF($A28="","",D28-E28)</f>
        <v/>
      </c>
    </row>
    <row r="29" spans="1:8" ht="21" customHeight="1" x14ac:dyDescent="0.25">
      <c r="A29" s="10"/>
      <c r="B29" s="9"/>
      <c r="C29" s="9"/>
      <c r="D29" s="9" t="str">
        <f>IF($A29="","",B29+C29)</f>
        <v/>
      </c>
      <c r="E29" s="9"/>
      <c r="F29" s="9"/>
      <c r="G29" s="8" t="str">
        <f>IF($A29="","",D29-E29)</f>
        <v/>
      </c>
    </row>
    <row r="30" spans="1:8" ht="21" customHeight="1" thickBot="1" x14ac:dyDescent="0.3">
      <c r="A30" s="10"/>
      <c r="B30" s="9"/>
      <c r="C30" s="9"/>
      <c r="D30" s="9" t="str">
        <f>IF($A30="","",B30+C30)</f>
        <v/>
      </c>
      <c r="E30" s="9"/>
      <c r="F30" s="9"/>
      <c r="G30" s="8" t="str">
        <f>IF($A30="","",D30-E30)</f>
        <v/>
      </c>
    </row>
    <row r="31" spans="1:8" ht="21" customHeight="1" thickBot="1" x14ac:dyDescent="0.3">
      <c r="A31" s="7" t="s">
        <v>0</v>
      </c>
      <c r="B31" s="6">
        <f>SUM(B8:B30)</f>
        <v>782667131.31667566</v>
      </c>
      <c r="C31" s="6">
        <f>SUM(C8:C30)</f>
        <v>3214766828.3900003</v>
      </c>
      <c r="D31" s="6">
        <f>IF($A31="","",B31+C31)</f>
        <v>3997433959.706676</v>
      </c>
      <c r="E31" s="6">
        <f>SUM(E8:E30)</f>
        <v>1364518172.79</v>
      </c>
      <c r="F31" s="6">
        <f>SUM(F8:F30)</f>
        <v>1230464881.7800002</v>
      </c>
      <c r="G31" s="5">
        <f>IF($A31="","",D31-E31)</f>
        <v>2632915786.916676</v>
      </c>
      <c r="H31" s="2" t="str">
        <f>IF(($B$31-'[1]ETCA-II-04'!B80)&gt;0.9,"ERROR!!!!! EL MONTO NO COINCIDE CON LO REPORTADO EN EL FORMATO ETCA-II-04 EN EL TOTAL APROBADO ANUAL DEL ANALÍTICO DE EGRESOS","")</f>
        <v/>
      </c>
    </row>
    <row r="32" spans="1:8" x14ac:dyDescent="0.25">
      <c r="B32" s="4"/>
      <c r="C32" s="4"/>
      <c r="D32" s="4"/>
      <c r="E32" s="4"/>
      <c r="F32" s="4"/>
      <c r="G32" s="4"/>
      <c r="H32" s="2" t="str">
        <f>IF(($C$31-'[1]ETCA-II-04'!C80)&gt;0.9,"ERROR!!!!! EL MONTO NO COINCIDE CON LO REPORTADO EN EL FORMATO ETCA-II-04 EN EL TOTAL AMPLIACIONES/REDUCCIONES ANUAL DEL ANALÍTICO DE EGRESOS","")</f>
        <v/>
      </c>
    </row>
    <row r="33" spans="2:8" x14ac:dyDescent="0.25">
      <c r="B33" s="3"/>
      <c r="C33" s="3"/>
      <c r="D33" s="3"/>
      <c r="E33" s="3"/>
      <c r="F33" s="3"/>
      <c r="G33" s="3"/>
      <c r="H33" s="2" t="str">
        <f>IF(($D$31-'[1]ETCA-II-04'!D80)&gt;0.9,"ERROR!!!!! EL MONTO NO COINCIDE CON LO REPORTADO EN EL FORMATO ETCA-II-04 EN EL TOTAL MODIFICADO ANUAL DEL ANALÍTICO DE EGRESOS","")</f>
        <v/>
      </c>
    </row>
    <row r="34" spans="2:8" x14ac:dyDescent="0.25">
      <c r="H34" s="2" t="str">
        <f>IF(($E$31-'[1]ETCA-II-04'!E80)&gt;0.9,"ERROR!!!!! EL MONTO NO COINCIDE CON LO REPORTADO EN EL FORMATO ETCA-II-04 EN EL TOTAL DEVENGADO ANUAL DEL ANALÍTICO DE EGRESOS","")</f>
        <v/>
      </c>
    </row>
    <row r="35" spans="2:8" x14ac:dyDescent="0.25">
      <c r="H35" s="2" t="str">
        <f>IF(($F$31-'[1]ETCA-II-04'!F80)&gt;0.9,"ERROR!!!!! EL MONTO NO COINCIDE CON LO REPORTADO EN EL FORMATO ETCA-II-04 EN EL TOTAL PAGADO ANUAL DEL ANALÍTICO DE EGRESOS","")</f>
        <v/>
      </c>
    </row>
    <row r="36" spans="2:8" x14ac:dyDescent="0.25">
      <c r="H36" s="2" t="str">
        <f>IF(($G$31-'[1]ETCA-II-04'!G80)&gt;0.9,"ERROR!!!!! EL MONTO NO COINCIDE CON LO REPORTADO EN EL FORMATO ETCA-II-04 EN EL TOTAL APROBADO ANUAL DEL ANALÍTICO DE EGRESOS","")</f>
        <v/>
      </c>
    </row>
  </sheetData>
  <sheetProtection formatColumns="0" formatRows="0" insertRows="0" deleteColumns="0" deleteRows="0"/>
  <mergeCells count="6">
    <mergeCell ref="A6:A7"/>
    <mergeCell ref="A1:G1"/>
    <mergeCell ref="A2:G2"/>
    <mergeCell ref="A3:G3"/>
    <mergeCell ref="A4:G4"/>
    <mergeCell ref="A5:E5"/>
  </mergeCells>
  <printOptions horizontalCentered="1"/>
  <pageMargins left="0.51181102362204722" right="0.1574803149606299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ETCA-II-07</vt:lpstr>
      <vt:lpstr>'ETCA-II-07'!Área_de_impresión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Lugo</dc:creator>
  <cp:lastModifiedBy>Valeria Lugo</cp:lastModifiedBy>
  <dcterms:created xsi:type="dcterms:W3CDTF">2023-11-14T20:01:40Z</dcterms:created>
  <dcterms:modified xsi:type="dcterms:W3CDTF">2023-11-14T20:01:51Z</dcterms:modified>
</cp:coreProperties>
</file>