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\\CAP04\formatosFOO\2023\"/>
    </mc:Choice>
  </mc:AlternateContent>
  <xr:revisionPtr revIDLastSave="0" documentId="8_{01064B14-4B45-45FB-9C2B-277437EB6EFA}" xr6:coauthVersionLast="47" xr6:coauthVersionMax="47" xr10:uidLastSave="{00000000-0000-0000-0000-000000000000}"/>
  <bookViews>
    <workbookView xWindow="-120" yWindow="-120" windowWidth="20730" windowHeight="11160" xr2:uid="{8FCF4C1C-C4D0-4A34-8FB0-6A8705F6001B}"/>
  </bookViews>
  <sheets>
    <sheet name="ETCA-I-02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xlnm.Print_Area" localSheetId="0">'ETCA-I-02'!$A$1:$G$76</definedName>
    <definedName name="Ay_Asociaciones">#REF!</definedName>
    <definedName name="Ay_ConfCol">#REF!</definedName>
    <definedName name="Ay_DocProy">#REF!</definedName>
    <definedName name="Ay_EmitirDocto">#REF!</definedName>
    <definedName name="Ay_Funcionalidad">#REF!</definedName>
    <definedName name="Ay_Introduccion">#REF!</definedName>
    <definedName name="Ay_Parametros">#REF!</definedName>
    <definedName name="Ay_PorBenef">#REF!</definedName>
    <definedName name="Ay_PorCategorias">#REF!</definedName>
    <definedName name="Ay_PorCuentas">#REF!</definedName>
    <definedName name="Ay_PorDoc">#REF!</definedName>
    <definedName name="Ay_PorPago">#REF!</definedName>
    <definedName name="Ay_Restricciones">#REF!</definedName>
    <definedName name="Ay_Saldos">#REF!</definedName>
    <definedName name="Ay_UsoVistas">#REF!</definedName>
    <definedName name="Ay_Verificar">#REF!</definedName>
    <definedName name="_xlnm.Database">#REF!</definedName>
    <definedName name="camposBD">OFFSET([3]Definiciones!$D$1,0,0,COUNTA([3]Definiciones!$D$1:$D$65536),1)</definedName>
    <definedName name="CodigoCuentaBase">[3]Encabezado!#REF!</definedName>
    <definedName name="dd">#REF!</definedName>
    <definedName name="Documentos">OFFSET([3]Definiciones!$B$1,0,0,COUNTA([3]Definiciones!$B$1:$B$65536),1)</definedName>
    <definedName name="Funciones_Fechas_Periodos">[4]!Funciones_Fechas_Periodos</definedName>
    <definedName name="Funciones_Saldos">[4]!Funciones_Saldos</definedName>
    <definedName name="Funciones_Tablas">[4]!Funciones_Tablas</definedName>
    <definedName name="ppto">[5]Hoja2!$B$3:$M$95</definedName>
    <definedName name="qw">#REF!</definedName>
    <definedName name="SaldoInicialBase">[3]Encabezado!$Z$7</definedName>
    <definedName name="SaldoInicialBaseEnTransito">[3]Encabezado!$Z$8</definedName>
    <definedName name="TablaD">[6]Reglas!$A$4:$G$972</definedName>
    <definedName name="TipoDeposito">OFFSET([3]Definiciones!$G$1,0,0,COUNTA([3]Definiciones!$G$1:$G$65536),1)</definedName>
    <definedName name="_xlnm.Print_Titles" localSheetId="0">'ETCA-I-02'!$5:$5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" i="1" l="1"/>
  <c r="B8" i="1"/>
  <c r="C8" i="1"/>
  <c r="F8" i="1"/>
  <c r="G8" i="1"/>
  <c r="B16" i="1"/>
  <c r="C16" i="1"/>
  <c r="F18" i="1"/>
  <c r="F45" i="1" s="1"/>
  <c r="F56" i="1" s="1"/>
  <c r="F72" i="1" s="1"/>
  <c r="H73" i="1" s="1"/>
  <c r="G18" i="1"/>
  <c r="G45" i="1" s="1"/>
  <c r="G56" i="1" s="1"/>
  <c r="G72" i="1" s="1"/>
  <c r="H72" i="1" s="1"/>
  <c r="F22" i="1"/>
  <c r="G22" i="1"/>
  <c r="B24" i="1"/>
  <c r="C24" i="1"/>
  <c r="F26" i="1"/>
  <c r="G26" i="1"/>
  <c r="B30" i="1"/>
  <c r="C30" i="1"/>
  <c r="F30" i="1"/>
  <c r="G30" i="1"/>
  <c r="B37" i="1"/>
  <c r="C37" i="1"/>
  <c r="F37" i="1"/>
  <c r="G37" i="1"/>
  <c r="B40" i="1"/>
  <c r="B45" i="1" s="1"/>
  <c r="B58" i="1" s="1"/>
  <c r="H59" i="1" s="1"/>
  <c r="C40" i="1"/>
  <c r="C45" i="1" s="1"/>
  <c r="C58" i="1" s="1"/>
  <c r="H58" i="1" s="1"/>
  <c r="F41" i="1"/>
  <c r="G41" i="1"/>
  <c r="F54" i="1"/>
  <c r="G54" i="1"/>
  <c r="B56" i="1"/>
  <c r="C56" i="1"/>
  <c r="F58" i="1"/>
  <c r="G58" i="1"/>
  <c r="F62" i="1"/>
  <c r="G62" i="1"/>
  <c r="F68" i="1"/>
  <c r="G68" i="1"/>
  <c r="F71" i="1"/>
  <c r="G71" i="1"/>
</calcChain>
</file>

<file path=xl/sharedStrings.xml><?xml version="1.0" encoding="utf-8"?>
<sst xmlns="http://schemas.openxmlformats.org/spreadsheetml/2006/main" count="124" uniqueCount="122">
  <si>
    <t>IV. Total del Pasivo y Hacienda Pública/Patrimonio (IV =II+III)</t>
  </si>
  <si>
    <t>III. Total Hacienda Pública/Patrimonio (III = IIIA + IIIB + IIIC)</t>
  </si>
  <si>
    <t>b. Resultado por Tenencia de Activos no Monetarios</t>
  </si>
  <si>
    <t>a. Resultado por Posición Monetaria</t>
  </si>
  <si>
    <t>IIIC. Exceso o Insuficiencia en la Actualización de la Hacienda Pública/Patrimonio (IIIC=a+b)</t>
  </si>
  <si>
    <t>e. Rectificaciones de Resultados de Ejercicios Anteriores</t>
  </si>
  <si>
    <t>d. Reservas</t>
  </si>
  <si>
    <t>c. Revalúos</t>
  </si>
  <si>
    <t>b. Resultados de Ejercicios Anteriores</t>
  </si>
  <si>
    <t>a. Resultados del Ejercicio (Ahorro/ Desahorro)</t>
  </si>
  <si>
    <t>IIIB. Hacienda Pública/Patrimonio Generado (IIIB = a + b + c + d + e)</t>
  </si>
  <si>
    <t>c. Actualización de la Hacienda Pública/Patrimonio</t>
  </si>
  <si>
    <t>b. Donaciones de Capital</t>
  </si>
  <si>
    <t>a. Aportaciones</t>
  </si>
  <si>
    <t>IIIA. Hacienda Pública/Patrimonio Contribuido (IIIA =a +b+c)</t>
  </si>
  <si>
    <t>I. Total del Activo (I = IA + IB)</t>
  </si>
  <si>
    <t>HACIENDA PÚBLICA/PATRIMONIO</t>
  </si>
  <si>
    <t>II. Total del Pasivo (II = IIA + IIB)</t>
  </si>
  <si>
    <t>IB. Total de Activos No Circulantes (IB = a + b + c + d + e + f + g + h + i)</t>
  </si>
  <si>
    <t>i. Otros Activos no Circulantes</t>
  </si>
  <si>
    <t>IIB. Total de Pasivos No Circulantes (IIB=a + b + c + d + e + f)</t>
  </si>
  <si>
    <t>h. Estimación por Pérdida o Deterioro de Activos no Circulantes</t>
  </si>
  <si>
    <t>g. Activos Diferidos</t>
  </si>
  <si>
    <t>f. Provisiones a Largo Plazo</t>
  </si>
  <si>
    <t xml:space="preserve">f. Depreciación, Deterioro y Amortización Acumulada de Bienes </t>
  </si>
  <si>
    <t>e. Fondos y Bienes de Terceros en Garantía y/o en Administración a Largo Plazo</t>
  </si>
  <si>
    <t xml:space="preserve">e. Activos Intangibles </t>
  </si>
  <si>
    <t>d. Pasivos Diferidos a Largo Plazo</t>
  </si>
  <si>
    <t xml:space="preserve">d. Bienes Muebles </t>
  </si>
  <si>
    <t>c. Deuda Pública a Largo Plazo</t>
  </si>
  <si>
    <t xml:space="preserve">c. Bienes Inmuebles, Infraestructura y Construcciones en Proceso </t>
  </si>
  <si>
    <t>b. Documentos por Pagar a Largo Plazo</t>
  </si>
  <si>
    <t xml:space="preserve">b. Derechos a Recibir Efectivo o Equivalentes a Largo Plazo </t>
  </si>
  <si>
    <t>a. Cuentas por Pagar a Largo Plazo</t>
  </si>
  <si>
    <t>a. Inversiones Financieras a Largo Plazo</t>
  </si>
  <si>
    <t>Pasivo No Circulante</t>
  </si>
  <si>
    <t>Activo No Circulante</t>
  </si>
  <si>
    <t>IIA. Total de Pasivos Circulantes (IIA = a +b +c +d +e +f +g +h)</t>
  </si>
  <si>
    <t>IA. Total de Activos Circulantes (IA = a + b + c + d + e + f + g)</t>
  </si>
  <si>
    <t>h3) Otros Pasivos Circulantes</t>
  </si>
  <si>
    <t>g4) Adquisición con Fondos de Terceros</t>
  </si>
  <si>
    <t>h2) Recaudación por Participar</t>
  </si>
  <si>
    <t>g3) Bienes Derivados de Embargos, Decomisos, Aseguramientos y Dación en Pago</t>
  </si>
  <si>
    <t>h1) Ingresos por Clasificar</t>
  </si>
  <si>
    <t>g2) Bienes en Garantía (excluye depósitos de fondos)</t>
  </si>
  <si>
    <t>h. Otros Pasivos a Corto Plazo (h=h1+h2+h3)</t>
  </si>
  <si>
    <t>g1) Valores en Garantía</t>
  </si>
  <si>
    <t>g3) Otras Provisiones a Corto Plazo</t>
  </si>
  <si>
    <t>g. Otros Activos Circulantes (g=g1+g2+g3+g4)</t>
  </si>
  <si>
    <t>g2) Provisión para Contingencias a Corto Plazo</t>
  </si>
  <si>
    <t>f2) Estimación por Deterioro de Inventarios</t>
  </si>
  <si>
    <t>g1) Provisión para Demandas y Juicios a Corto Plazo</t>
  </si>
  <si>
    <t>f1) Estimaciones para Cuentas Incobrables por Derechos a Recibir Efectivo o Equivalentes</t>
  </si>
  <si>
    <t>g. Provisiones a Corto Plazo (g=g1+g2+g3)</t>
  </si>
  <si>
    <t>f. Estimación por Pérdida o Deterioro de Activos Circulantes (f=f1+f2)</t>
  </si>
  <si>
    <t>f6) Valores y Bienes en Garantía a Corto Plazo</t>
  </si>
  <si>
    <t>e. Almacenes</t>
  </si>
  <si>
    <t>f5) Otros Fondos de Terceros en Garantía y/o Administración a Corto Plazo</t>
  </si>
  <si>
    <t>d5) Bienes en Tránsito</t>
  </si>
  <si>
    <t>f4) Fondos de Fideicomisos, Mandatos y Contratos Análogos a Corto Plazo</t>
  </si>
  <si>
    <t>d4) Inventario de Materias Primas, Materiales y Suministros para Producción</t>
  </si>
  <si>
    <t>f3) Fondos Contingentes a Corto Plazo</t>
  </si>
  <si>
    <t>d3) Inventario de Mercancías en Proceso de Elaboración</t>
  </si>
  <si>
    <t>f2) Fondos en Administración a Corto Plazo</t>
  </si>
  <si>
    <t>d2) Inventario de Mercancías Terminadas</t>
  </si>
  <si>
    <t>f1) Fondos en Garantía a Corto Plazo</t>
  </si>
  <si>
    <t>d1) Inventario de Mercancías para Venta</t>
  </si>
  <si>
    <t>f. Fondos y Bienes de Terceros en Garantía y/o Administración a Corto Plazo (f=f1+f2+f3+f4+f5+f6)</t>
  </si>
  <si>
    <t>d. Inventarios (d=d1+d2+d3+d4+d5)</t>
  </si>
  <si>
    <t>e3) Otros Pasivos Diferidos a Corto Plazo</t>
  </si>
  <si>
    <t>c5) Otros Derechos a Recibir Bienes o Servicios a Corto Plazo</t>
  </si>
  <si>
    <t>e2) Intereses Cobrados por Adelantado a Corto Plazo</t>
  </si>
  <si>
    <t>c4) Anticipo a Contratistas por Obras Públicas a Corto Plazo</t>
  </si>
  <si>
    <t>e1) Ingresos Cobrados por Adelantado a Corto Plazo</t>
  </si>
  <si>
    <t>c3) Anticipo a Proveedores por Adquisición de Bienes Intangibles a Corto Plazo</t>
  </si>
  <si>
    <t>e. Pasivos Diferidos a Corto Plazo (e=e1+e2+e3)</t>
  </si>
  <si>
    <t>c2) Anticipo a Proveedores por Adquisición de Bienes Inmuebles y Muebles a Corto Plazo</t>
  </si>
  <si>
    <t>d. Títulos y Valores a Corto Plazo</t>
  </si>
  <si>
    <t>c1) Anticipo a Proveedores por Adquisición de Bienes y Prestación de Servicios a Corto Plazo</t>
  </si>
  <si>
    <t>c2) Porción a Corto Plazo de Arrendamiento Financiero</t>
  </si>
  <si>
    <t>c. Derechos a Recibir Bienes o Servicios (c=c1+c2+c3+c4+c5)</t>
  </si>
  <si>
    <t>c1) Porción a Corto Plazo de la Deuda Pública</t>
  </si>
  <si>
    <t>b7) Otros Derechos a Recibir Efectivo o Equivalentes a Corto Plazo</t>
  </si>
  <si>
    <t>c. Porción a Corto Plazo de la Deuda Pública a Largo Plazo (c=c1+c2)</t>
  </si>
  <si>
    <t>b6) Préstamos Otorgados a Corto Plazo</t>
  </si>
  <si>
    <t>b3) Otros Documentos por Pagar a Corto Plazo</t>
  </si>
  <si>
    <t>b5) Deudores por Anticipos de la Tesorería a Corto Plazo</t>
  </si>
  <si>
    <t>b2) Documentos con Contratistas por Obras Públicas por Pagar a Corto Plazo</t>
  </si>
  <si>
    <t>b4) Ingresos por Recuperar a Corto Plazo</t>
  </si>
  <si>
    <t>b1) Documentos Comerciales por Pagar a Corto Plazo</t>
  </si>
  <si>
    <t>b3) Deudores Diversos por Cobrar a Corto Plazo</t>
  </si>
  <si>
    <t>b. Documentos por Pagar a Corto Plazo (b=b1+b2+b3)</t>
  </si>
  <si>
    <t>b2) Cuentas por Cobrar a Corto Plazo</t>
  </si>
  <si>
    <t>a9) Otras Cuentas por Pagar a Corto Plazo</t>
  </si>
  <si>
    <t>b1) Inversiones Financieras de Corto Plazo</t>
  </si>
  <si>
    <t>a8) Devoluciones de la Ley de Ingresos por Pagar a Corto Plazo</t>
  </si>
  <si>
    <t>b. Derechos a Recibir Efectivo o Equivalentes (b=b1+b2+b3+b4+b5+b6+b7)</t>
  </si>
  <si>
    <t>a7) Retenciones y Contribuciones por Pagar a Corto Plazo</t>
  </si>
  <si>
    <t>a7) Otros Efectivos y Equivalentes</t>
  </si>
  <si>
    <t>a6) Intereses, Comisiones y Otros Gastos de la Deuda Pública por Pagar a Corto Plazo</t>
  </si>
  <si>
    <t>a6) Depósitos de Fondos de Terceros en Garantía y/o Administración</t>
  </si>
  <si>
    <t>a5) Transferencias Otorgadas por Pagar a Corto Plazo</t>
  </si>
  <si>
    <t>a5) Fondos con Afectación Específica</t>
  </si>
  <si>
    <t>a4) Participaciones y Aportaciones por Pagar a Corto Plazo</t>
  </si>
  <si>
    <t>a4) Inversiones Temporales (Hasta 3 meses)</t>
  </si>
  <si>
    <t>a3) Contratistas por Obras Públicas por Pagar a Corto Plazo</t>
  </si>
  <si>
    <t>a3) Bancos/Dependencias y Otros</t>
  </si>
  <si>
    <t>a2) Proveedores por Pagar a Corto Plazo</t>
  </si>
  <si>
    <t>a2) Bancos/Tesorería</t>
  </si>
  <si>
    <t>a1) Servicios Personales por Pagar a Corto Plazo</t>
  </si>
  <si>
    <t>a1) Efectivo</t>
  </si>
  <si>
    <t>a. Cuentas por Pagar a Corto Plazo (a=a1+a2+a3+a4+a5+a6+a7+a8+a9)</t>
  </si>
  <si>
    <t>a. Efectivo y Equivalentes (a=a1+a2+a3+a4+a5+a6+a7)</t>
  </si>
  <si>
    <t>Pasivo Circulante</t>
  </si>
  <si>
    <t>Activo Circulante</t>
  </si>
  <si>
    <t>PASIVO</t>
  </si>
  <si>
    <t>ACTIVO</t>
  </si>
  <si>
    <t>31 de diciembre de 2022</t>
  </si>
  <si>
    <t>Concepto (c)</t>
  </si>
  <si>
    <t>(PESOS)</t>
  </si>
  <si>
    <t>Al 31 de Diciembre de 2022 y al 30 de Septiembre de 2023 (b)</t>
  </si>
  <si>
    <t>Estado de Situación Financiera - Detallado - LDF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</si>
</sst>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 Narrow"/>
      <family val="2"/>
    </font>
    <font>
      <b/>
      <sz val="8"/>
      <color theme="1"/>
      <name val="Arial Narrow"/>
      <family val="2"/>
    </font>
    <font>
      <sz val="8"/>
      <color theme="1"/>
      <name val="Arial Narrow"/>
      <family val="2"/>
    </font>
    <font>
      <b/>
      <i/>
      <sz val="8"/>
      <color theme="1"/>
      <name val="Arial Narrow"/>
      <family val="2"/>
    </font>
    <font>
      <b/>
      <sz val="6"/>
      <color theme="1"/>
      <name val="Arial Narrow"/>
      <family val="2"/>
    </font>
    <font>
      <b/>
      <sz val="10"/>
      <color theme="1"/>
      <name val="Arial Narrow"/>
      <family val="2"/>
    </font>
    <font>
      <b/>
      <sz val="12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 applyAlignment="1">
      <alignment vertical="center"/>
    </xf>
    <xf numFmtId="43" fontId="3" fillId="0" borderId="1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horizontal="justify" vertical="center" wrapText="1"/>
    </xf>
    <xf numFmtId="0" fontId="4" fillId="0" borderId="2" xfId="0" applyFont="1" applyBorder="1" applyAlignment="1">
      <alignment horizontal="justify" vertical="center" wrapText="1"/>
    </xf>
    <xf numFmtId="43" fontId="4" fillId="0" borderId="1" xfId="0" applyNumberFormat="1" applyFont="1" applyBorder="1" applyAlignment="1">
      <alignment horizontal="justify" vertical="center" wrapText="1"/>
    </xf>
    <xf numFmtId="0" fontId="4" fillId="0" borderId="3" xfId="0" applyFont="1" applyBorder="1" applyAlignment="1">
      <alignment horizontal="justify" vertical="center" wrapText="1"/>
    </xf>
    <xf numFmtId="43" fontId="3" fillId="0" borderId="4" xfId="0" applyNumberFormat="1" applyFont="1" applyBorder="1" applyAlignment="1">
      <alignment horizontal="right" vertical="center" wrapText="1"/>
    </xf>
    <xf numFmtId="0" fontId="3" fillId="0" borderId="4" xfId="0" applyFont="1" applyBorder="1" applyAlignment="1">
      <alignment horizontal="justify" vertical="center" wrapText="1"/>
    </xf>
    <xf numFmtId="0" fontId="4" fillId="0" borderId="0" xfId="0" applyFont="1" applyAlignment="1">
      <alignment horizontal="justify" vertical="center" wrapText="1"/>
    </xf>
    <xf numFmtId="43" fontId="4" fillId="0" borderId="4" xfId="0" applyNumberFormat="1" applyFont="1" applyBorder="1" applyAlignment="1">
      <alignment horizontal="justify" vertical="center" wrapText="1"/>
    </xf>
    <xf numFmtId="0" fontId="4" fillId="0" borderId="5" xfId="0" applyFont="1" applyBorder="1" applyAlignment="1">
      <alignment horizontal="justify" vertical="center" wrapText="1"/>
    </xf>
    <xf numFmtId="43" fontId="4" fillId="0" borderId="4" xfId="0" applyNumberFormat="1" applyFont="1" applyBorder="1" applyAlignment="1" applyProtection="1">
      <alignment horizontal="right" vertical="center" wrapText="1"/>
      <protection locked="0"/>
    </xf>
    <xf numFmtId="0" fontId="4" fillId="0" borderId="4" xfId="0" applyFont="1" applyBorder="1" applyAlignment="1">
      <alignment horizontal="justify" vertical="center" wrapText="1"/>
    </xf>
    <xf numFmtId="0" fontId="3" fillId="0" borderId="5" xfId="0" applyFont="1" applyBorder="1" applyAlignment="1">
      <alignment horizontal="justify" vertical="center" wrapText="1"/>
    </xf>
    <xf numFmtId="43" fontId="4" fillId="0" borderId="4" xfId="0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justify" vertical="center" wrapText="1"/>
    </xf>
    <xf numFmtId="0" fontId="5" fillId="0" borderId="4" xfId="0" applyFont="1" applyBorder="1" applyAlignment="1">
      <alignment horizontal="justify" vertical="center" wrapText="1"/>
    </xf>
    <xf numFmtId="43" fontId="3" fillId="0" borderId="6" xfId="0" applyNumberFormat="1" applyFont="1" applyBorder="1" applyAlignment="1">
      <alignment horizontal="right" vertical="center" wrapText="1"/>
    </xf>
    <xf numFmtId="0" fontId="3" fillId="0" borderId="6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  <xf numFmtId="0" fontId="3" fillId="0" borderId="8" xfId="0" applyFont="1" applyBorder="1" applyAlignment="1">
      <alignment horizontal="justify" vertical="center" wrapText="1"/>
    </xf>
    <xf numFmtId="43" fontId="4" fillId="0" borderId="1" xfId="0" applyNumberFormat="1" applyFont="1" applyBorder="1" applyAlignment="1" applyProtection="1">
      <alignment horizontal="right" vertical="center" wrapText="1"/>
      <protection locked="0"/>
    </xf>
    <xf numFmtId="0" fontId="4" fillId="0" borderId="1" xfId="0" applyFont="1" applyBorder="1" applyAlignment="1">
      <alignment horizontal="justify" vertical="center" wrapText="1"/>
    </xf>
    <xf numFmtId="0" fontId="3" fillId="0" borderId="5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top" wrapText="1"/>
    </xf>
    <xf numFmtId="0" fontId="1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justify" vertical="center" wrapText="1"/>
    </xf>
    <xf numFmtId="0" fontId="3" fillId="0" borderId="3" xfId="0" applyFont="1" applyBorder="1" applyAlignment="1">
      <alignment horizontal="left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7" fillId="2" borderId="0" xfId="0" applyFont="1" applyFill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horizontal="center" vertical="top"/>
      <protection locked="0"/>
    </xf>
    <xf numFmtId="0" fontId="8" fillId="0" borderId="0" xfId="0" applyFont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523875</xdr:colOff>
      <xdr:row>0</xdr:row>
      <xdr:rowOff>12143</xdr:rowOff>
    </xdr:from>
    <xdr:ext cx="1325551" cy="254557"/>
    <xdr:sp macro="" textlink="">
      <xdr:nvSpPr>
        <xdr:cNvPr id="2" name="3 CuadroTexto">
          <a:extLst>
            <a:ext uri="{FF2B5EF4-FFF2-40B4-BE49-F238E27FC236}">
              <a16:creationId xmlns:a16="http://schemas.microsoft.com/office/drawing/2014/main" id="{8248723F-3C2C-4467-A5C4-EA085ED7C7FA}"/>
            </a:ext>
          </a:extLst>
        </xdr:cNvPr>
        <xdr:cNvSpPr txBox="1"/>
      </xdr:nvSpPr>
      <xdr:spPr>
        <a:xfrm>
          <a:off x="4333875" y="12143"/>
          <a:ext cx="1325551" cy="254557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b">
          <a:spAutoFit/>
        </a:bodyPr>
        <a:lstStyle/>
        <a:p>
          <a:pPr algn="r"/>
          <a:endParaRPr lang="es-MX" sz="1100" b="1">
            <a:latin typeface="Arial" pitchFamily="34" charset="0"/>
            <a:cs typeface="Arial" pitchFamily="34" charset="0"/>
          </a:endParaRPr>
        </a:p>
      </xdr:txBody>
    </xdr:sp>
    <xdr:clientData/>
  </xdr:oneCellAnchor>
  <xdr:oneCellAnchor>
    <xdr:from>
      <xdr:col>0</xdr:col>
      <xdr:colOff>0</xdr:colOff>
      <xdr:row>72</xdr:row>
      <xdr:rowOff>133349</xdr:rowOff>
    </xdr:from>
    <xdr:ext cx="3200400" cy="657226"/>
    <xdr:sp macro="" textlink="">
      <xdr:nvSpPr>
        <xdr:cNvPr id="3" name="CuadroTexto 5">
          <a:extLst>
            <a:ext uri="{FF2B5EF4-FFF2-40B4-BE49-F238E27FC236}">
              <a16:creationId xmlns:a16="http://schemas.microsoft.com/office/drawing/2014/main" id="{80F2F8E2-7255-46FB-A9A8-7157DE6F84EC}"/>
            </a:ext>
          </a:extLst>
        </xdr:cNvPr>
        <xdr:cNvSpPr txBox="1"/>
      </xdr:nvSpPr>
      <xdr:spPr>
        <a:xfrm>
          <a:off x="0" y="13849349"/>
          <a:ext cx="3200400" cy="65722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s-MX" sz="1200"/>
            <a:t>______________________________________</a:t>
          </a:r>
        </a:p>
        <a:p>
          <a:pPr algn="ctr"/>
          <a:r>
            <a:rPr lang="es-MX" sz="1200"/>
            <a:t>LIC. ISMAEL NORZAGARAY MICHEL</a:t>
          </a:r>
        </a:p>
        <a:p>
          <a:pPr algn="ctr"/>
          <a:r>
            <a:rPr lang="es-MX" sz="1200"/>
            <a:t>APOYO ADMINISTRATIVO</a:t>
          </a:r>
        </a:p>
      </xdr:txBody>
    </xdr:sp>
    <xdr:clientData/>
  </xdr:oneCellAnchor>
  <xdr:oneCellAnchor>
    <xdr:from>
      <xdr:col>4</xdr:col>
      <xdr:colOff>0</xdr:colOff>
      <xdr:row>72</xdr:row>
      <xdr:rowOff>142875</xdr:rowOff>
    </xdr:from>
    <xdr:ext cx="3305175" cy="695325"/>
    <xdr:sp macro="" textlink="">
      <xdr:nvSpPr>
        <xdr:cNvPr id="4" name="CuadroTexto 5">
          <a:extLst>
            <a:ext uri="{FF2B5EF4-FFF2-40B4-BE49-F238E27FC236}">
              <a16:creationId xmlns:a16="http://schemas.microsoft.com/office/drawing/2014/main" id="{03D020D2-9B48-4ECB-8C95-21FEA405E3E1}"/>
            </a:ext>
          </a:extLst>
        </xdr:cNvPr>
        <xdr:cNvSpPr txBox="1"/>
      </xdr:nvSpPr>
      <xdr:spPr>
        <a:xfrm>
          <a:off x="3048000" y="13858875"/>
          <a:ext cx="3305175" cy="6953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s-MX" sz="1200"/>
            <a:t>______________________________________</a:t>
          </a:r>
        </a:p>
        <a:p>
          <a:pPr algn="ctr"/>
          <a:r>
            <a:rPr lang="es-MX" sz="1200"/>
            <a:t>C.P. REBECA IMELDA LAGUNA FIGUEROA</a:t>
          </a:r>
        </a:p>
        <a:p>
          <a:pPr algn="ctr"/>
          <a:r>
            <a:rPr lang="es-MX" sz="1200"/>
            <a:t>COORDINADOR FINANCIERO</a:t>
          </a:r>
        </a:p>
        <a:p>
          <a:pPr algn="ctr"/>
          <a:endParaRPr lang="es-MX" sz="1200"/>
        </a:p>
      </xdr:txBody>
    </xdr:sp>
    <xdr:clientData/>
  </xdr:oneCellAnchor>
  <xdr:oneCellAnchor>
    <xdr:from>
      <xdr:col>4</xdr:col>
      <xdr:colOff>1047750</xdr:colOff>
      <xdr:row>1</xdr:row>
      <xdr:rowOff>95250</xdr:rowOff>
    </xdr:from>
    <xdr:ext cx="3524250" cy="342900"/>
    <xdr:sp macro="" textlink="">
      <xdr:nvSpPr>
        <xdr:cNvPr id="5" name="5 CuadroTexto">
          <a:extLst>
            <a:ext uri="{FF2B5EF4-FFF2-40B4-BE49-F238E27FC236}">
              <a16:creationId xmlns:a16="http://schemas.microsoft.com/office/drawing/2014/main" id="{47A99F3B-A46B-4CA4-B54C-24F476ADFAE5}"/>
            </a:ext>
          </a:extLst>
        </xdr:cNvPr>
        <xdr:cNvSpPr txBox="1"/>
      </xdr:nvSpPr>
      <xdr:spPr>
        <a:xfrm>
          <a:off x="3810000" y="285750"/>
          <a:ext cx="3524250" cy="34290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b">
          <a:noAutofit/>
        </a:bodyPr>
        <a:lstStyle/>
        <a:p>
          <a:pPr algn="r"/>
          <a:endParaRPr lang="es-MX" sz="1100" b="1">
            <a:latin typeface="Arial" pitchFamily="34" charset="0"/>
            <a:cs typeface="Arial" pitchFamily="34" charset="0"/>
          </a:endParaRP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CAP04\formatosFOO\2023\2334formato1.xlsx" TargetMode="External"/><Relationship Id="rId1" Type="http://schemas.openxmlformats.org/officeDocument/2006/relationships/externalLinkPath" Target="2334formato1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valeria.lugo\Downloads\FOOSSI%203T%202023\FOOSSI%203T%202023\FOOSSI%20formatos-etcas-informe-trimestral-2023%203ER%20TRIM%202023.xlsx" TargetMode="External"/><Relationship Id="rId1" Type="http://schemas.openxmlformats.org/officeDocument/2006/relationships/externalLinkPath" Target="file:///C:\Users\valeria.lugo\Downloads\FOOSSI%203T%202023\FOOSSI%203T%202023\FOOSSI%20formatos-etcas-informe-trimestral-2023%203ER%20TRIM%20202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lfredo.lara.CEASONORA\Desktop\AAAAAAAAAA%20A&#209;O%202014\0002%20C.P.%20JUDITH%20NAVARRO\001%20ESTADOS%20FINANCIEROS%20MENSUAL%20F%20ETCA%202016\FlujoEfectivo%20FEBRERO%20DEL%202016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lfredo.lara.CEASONORA\Desktop\AAAAAAAAAA%20A&#209;O%202014%20AL%202018\0000000000%20C.P.%20MARIO%20ALBERTO%20MERINO%20DIAZ\FOOSSI%20RELACION%20DE%20FACTURAS%20AL%2015MAYO20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America%20Encinas\AppData\Roaming\Microsoft\Excel\PT%20Gastos%20x%20partida%20pptal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gla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TCA-I-01"/>
    </sheetNames>
    <sheetDataSet>
      <sheetData sheetId="0">
        <row r="1">
          <cell r="A1" t="str">
            <v>Fondo de Operación de Obras Sonora SI</v>
          </cell>
        </row>
        <row r="32">
          <cell r="B32">
            <v>548975262.73000002</v>
          </cell>
          <cell r="C32">
            <v>487810989.50999999</v>
          </cell>
        </row>
        <row r="51">
          <cell r="F51">
            <v>548975262.7299999</v>
          </cell>
          <cell r="G51">
            <v>487810989.51000011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Lista  FORMATOS  "/>
      <sheetName val="ETCA-I-03"/>
      <sheetName val="ETCA-I-04"/>
      <sheetName val="ETCA-I-05"/>
      <sheetName val="ETCA-I-06"/>
      <sheetName val="ETCA-I-07"/>
      <sheetName val="ETCA-I-08"/>
      <sheetName val="ETCA-I-09"/>
      <sheetName val="ETCA-I-10"/>
      <sheetName val="ETCA-I-11"/>
      <sheetName val="ETCA-I-12 (NOTAS)"/>
      <sheetName val="ETCA-II-01"/>
      <sheetName val="ETCA-II-02"/>
      <sheetName val="ETCA-II-03"/>
      <sheetName val="ETCA-II-04"/>
      <sheetName val="ETCA-II-05"/>
      <sheetName val="ETCA-II-06"/>
      <sheetName val="ETCA-II-07"/>
      <sheetName val="ETCA-II-08"/>
      <sheetName val="ETCA-II-09"/>
      <sheetName val="ETCA-II-10"/>
      <sheetName val="ETCA-II-11"/>
      <sheetName val="ETCA-II-12"/>
      <sheetName val="ETCA-II-13 "/>
      <sheetName val="ETCA-II-14"/>
      <sheetName val="ETCA-II-15"/>
      <sheetName val="ETCA-II-16"/>
      <sheetName val="ETCA-II-17"/>
      <sheetName val="ETCA-III-01"/>
      <sheetName val="ETCA-III-03"/>
      <sheetName val="ETCA-III-04"/>
      <sheetName val="ETCA-III-05 "/>
      <sheetName val="ETCA-IV-01"/>
      <sheetName val="ETCA-IV-02"/>
      <sheetName val="ETCA-IV-03"/>
      <sheetName val="ETCA-IV-04"/>
      <sheetName val="ETCA-IV-06 "/>
      <sheetName val="ANEXO A"/>
      <sheetName val="ANEXO C"/>
      <sheetName val="ANEXO MI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ncabezado"/>
      <sheetName val="Hoja18 (2)"/>
      <sheetName val="traspaso egre"/>
      <sheetName val="otras"/>
      <sheetName val="inversion egre"/>
      <sheetName val="f fijo"/>
      <sheetName val="6000"/>
      <sheetName val="3000"/>
      <sheetName val="2000"/>
      <sheetName val="1000"/>
      <sheetName val="egresos"/>
      <sheetName val="venta"/>
      <sheetName val="traspaso"/>
      <sheetName val="transf"/>
      <sheetName val="otros"/>
      <sheetName val="inversion"/>
      <sheetName val="GXC"/>
      <sheetName val="ingresos"/>
      <sheetName val="origen y aplic"/>
      <sheetName val="Parámetros"/>
      <sheetName val="Datos"/>
      <sheetName val="Por Posibilidad de Pago"/>
      <sheetName val="Por Beneficiario-Pagador"/>
      <sheetName val="Por Categorias"/>
      <sheetName val="Por Cuentas"/>
      <sheetName val="Por Documentos"/>
      <sheetName val="Emitir Documentos"/>
      <sheetName val="Cambios a Aplicar"/>
      <sheetName val="Ayuda Flujo de Efectivo"/>
      <sheetName val="Definiciones"/>
      <sheetName val="Nuevo Documento"/>
      <sheetName val="Validaciones"/>
      <sheetName val="Hoja18"/>
    </sheetNames>
    <sheetDataSet>
      <sheetData sheetId="0">
        <row r="7">
          <cell r="Z7">
            <v>-32783.42</v>
          </cell>
        </row>
        <row r="8">
          <cell r="Z8">
            <v>60134291.460000001</v>
          </cell>
        </row>
      </sheetData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>
        <row r="1">
          <cell r="D1" t="str">
            <v>Ignorar</v>
          </cell>
          <cell r="G1" t="str">
            <v>Ninguno</v>
          </cell>
        </row>
        <row r="2">
          <cell r="D2" t="str">
            <v>Tipo Documento</v>
          </cell>
          <cell r="G2" t="str">
            <v>Efectivo</v>
          </cell>
        </row>
        <row r="3">
          <cell r="D3" t="str">
            <v>Fecha</v>
          </cell>
          <cell r="G3" t="str">
            <v>Mismo banco misma plaza</v>
          </cell>
        </row>
        <row r="4">
          <cell r="D4" t="str">
            <v>Código</v>
          </cell>
          <cell r="G4" t="str">
            <v>Mismo banco fuera de plaza</v>
          </cell>
        </row>
        <row r="5">
          <cell r="D5" t="str">
            <v>Nombre</v>
          </cell>
          <cell r="G5" t="str">
            <v>Otros bancos misma plaza</v>
          </cell>
        </row>
        <row r="6">
          <cell r="D6" t="str">
            <v>Proyectado</v>
          </cell>
          <cell r="G6" t="str">
            <v>Otros bancos fuera de plaza</v>
          </cell>
        </row>
        <row r="7">
          <cell r="D7" t="str">
            <v>Importe</v>
          </cell>
        </row>
        <row r="8">
          <cell r="D8" t="str">
            <v>Referencia</v>
          </cell>
        </row>
        <row r="9">
          <cell r="D9" t="str">
            <v>Concepto</v>
          </cell>
        </row>
        <row r="10">
          <cell r="D10" t="str">
            <v>Tipo Depósito</v>
          </cell>
        </row>
        <row r="11">
          <cell r="D11" t="str">
            <v>Número</v>
          </cell>
        </row>
      </sheetData>
      <sheetData sheetId="30" refreshError="1"/>
      <sheetData sheetId="31" refreshError="1"/>
      <sheetData sheetId="3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5MAYO2018"/>
      <sheetName val="FOOSSI RELACION DE FACTURAS AL "/>
    </sheetNames>
    <definedNames>
      <definedName name="Funciones_Fechas_Periodos"/>
      <definedName name="Funciones_Saldos"/>
      <definedName name="Funciones_Tablas"/>
    </definedNames>
    <sheetDataSet>
      <sheetData sheetId="0" refreshError="1"/>
      <sheetData sheetId="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  <sheetName val="Hoja2"/>
      <sheetName val="Hoja3"/>
      <sheetName val="ETCA-II-01"/>
    </sheetNames>
    <sheetDataSet>
      <sheetData sheetId="0"/>
      <sheetData sheetId="1">
        <row r="3">
          <cell r="B3" t="str">
            <v xml:space="preserve"> PARTIDA PRESUPUESTAL</v>
          </cell>
          <cell r="C3" t="str">
            <v>DESCRIPCION</v>
          </cell>
          <cell r="D3" t="str">
            <v>PRESUPUESTO AUTORIZADO</v>
          </cell>
          <cell r="E3">
            <v>0</v>
          </cell>
          <cell r="F3">
            <v>0</v>
          </cell>
          <cell r="G3">
            <v>0</v>
          </cell>
          <cell r="H3" t="str">
            <v>COMPROMETIDO</v>
          </cell>
          <cell r="I3" t="str">
            <v>DEVENGADO</v>
          </cell>
          <cell r="J3" t="str">
            <v>EJERCIDO</v>
          </cell>
          <cell r="K3" t="str">
            <v>PAGADO</v>
          </cell>
          <cell r="L3" t="str">
            <v>DISPONIBLE P Comprometer</v>
          </cell>
          <cell r="M3" t="str">
            <v>CREDITO DISPONIBLE</v>
          </cell>
        </row>
        <row r="4">
          <cell r="B4">
            <v>0</v>
          </cell>
          <cell r="C4">
            <v>0</v>
          </cell>
          <cell r="D4" t="str">
            <v>APROBADO</v>
          </cell>
          <cell r="E4" t="str">
            <v>AMPLIACIONES</v>
          </cell>
          <cell r="F4" t="str">
            <v>DEDUCCIONES</v>
          </cell>
          <cell r="G4" t="str">
            <v>MODIFICADO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</row>
        <row r="5">
          <cell r="B5">
            <v>1000</v>
          </cell>
          <cell r="C5" t="str">
            <v>SERVICIOS PERSONALES</v>
          </cell>
          <cell r="D5">
            <v>21474408.129999995</v>
          </cell>
          <cell r="E5">
            <v>0</v>
          </cell>
          <cell r="F5">
            <v>0</v>
          </cell>
          <cell r="G5">
            <v>21474408.129999995</v>
          </cell>
          <cell r="H5">
            <v>20532256.680000003</v>
          </cell>
          <cell r="I5">
            <v>20532256.680000003</v>
          </cell>
          <cell r="J5">
            <v>20532256.680000003</v>
          </cell>
          <cell r="K5">
            <v>20532256.680000003</v>
          </cell>
          <cell r="L5">
            <v>942151.45000000019</v>
          </cell>
          <cell r="M5">
            <v>942151.45000000019</v>
          </cell>
        </row>
        <row r="6">
          <cell r="B6" t="str">
            <v>11301</v>
          </cell>
          <cell r="C6" t="str">
            <v>Sueldos</v>
          </cell>
          <cell r="D6">
            <v>5444965.6600000001</v>
          </cell>
          <cell r="E6">
            <v>0</v>
          </cell>
          <cell r="F6">
            <v>0</v>
          </cell>
          <cell r="G6">
            <v>5444965.6600000001</v>
          </cell>
          <cell r="H6">
            <v>5349218.26</v>
          </cell>
          <cell r="I6">
            <v>5349218.26</v>
          </cell>
          <cell r="J6">
            <v>5349218.26</v>
          </cell>
          <cell r="K6">
            <v>5349218.26</v>
          </cell>
          <cell r="L6">
            <v>95747.400000000373</v>
          </cell>
          <cell r="M6">
            <v>95747.400000000373</v>
          </cell>
        </row>
        <row r="7">
          <cell r="B7" t="str">
            <v>11303</v>
          </cell>
          <cell r="C7" t="str">
            <v>Remuneraciones Diversas</v>
          </cell>
          <cell r="D7">
            <v>1804239.54</v>
          </cell>
          <cell r="E7">
            <v>0</v>
          </cell>
          <cell r="F7">
            <v>0</v>
          </cell>
          <cell r="G7">
            <v>1804239.54</v>
          </cell>
          <cell r="H7">
            <v>1718192.7000000007</v>
          </cell>
          <cell r="I7">
            <v>1718192.7000000007</v>
          </cell>
          <cell r="J7">
            <v>1718192.7000000007</v>
          </cell>
          <cell r="K7">
            <v>1718192.7000000007</v>
          </cell>
          <cell r="L7">
            <v>86046.839999999385</v>
          </cell>
          <cell r="M7">
            <v>86046.839999999385</v>
          </cell>
        </row>
        <row r="8">
          <cell r="B8" t="str">
            <v>11305</v>
          </cell>
          <cell r="C8" t="str">
            <v>Compensaciones por Riesgos Profesionales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</row>
        <row r="9">
          <cell r="B9" t="str">
            <v>11306</v>
          </cell>
          <cell r="C9" t="str">
            <v>Riesgo Laboral</v>
          </cell>
          <cell r="D9">
            <v>4423021.57</v>
          </cell>
          <cell r="E9">
            <v>0</v>
          </cell>
          <cell r="F9">
            <v>0</v>
          </cell>
          <cell r="G9">
            <v>4423021.57</v>
          </cell>
          <cell r="H9">
            <v>5656271.3399999999</v>
          </cell>
          <cell r="I9">
            <v>5656271.3399999999</v>
          </cell>
          <cell r="J9">
            <v>5656271.3399999999</v>
          </cell>
          <cell r="K9">
            <v>5656271.3399999999</v>
          </cell>
          <cell r="L9">
            <v>-1233249.7699999996</v>
          </cell>
          <cell r="M9">
            <v>-1233249.7699999996</v>
          </cell>
        </row>
        <row r="10">
          <cell r="B10" t="str">
            <v>11307</v>
          </cell>
          <cell r="C10" t="str">
            <v>Ayuda Para Habitación</v>
          </cell>
          <cell r="D10">
            <v>1125296.6499999999</v>
          </cell>
          <cell r="E10">
            <v>0</v>
          </cell>
          <cell r="F10">
            <v>0</v>
          </cell>
          <cell r="G10">
            <v>1125296.6499999999</v>
          </cell>
          <cell r="H10">
            <v>1013033.58</v>
          </cell>
          <cell r="I10">
            <v>1013033.58</v>
          </cell>
          <cell r="J10">
            <v>1013033.58</v>
          </cell>
          <cell r="K10">
            <v>1013033.58</v>
          </cell>
          <cell r="L10">
            <v>112263.06999999995</v>
          </cell>
          <cell r="M10">
            <v>112263.06999999995</v>
          </cell>
        </row>
        <row r="11">
          <cell r="B11" t="str">
            <v>11310</v>
          </cell>
          <cell r="C11" t="str">
            <v>Ayuda Energía Electrica</v>
          </cell>
          <cell r="D11">
            <v>750198.79</v>
          </cell>
          <cell r="E11">
            <v>0</v>
          </cell>
          <cell r="F11">
            <v>0</v>
          </cell>
          <cell r="G11">
            <v>750198.79</v>
          </cell>
          <cell r="H11">
            <v>675356.80999999994</v>
          </cell>
          <cell r="I11">
            <v>675356.80999999994</v>
          </cell>
          <cell r="J11">
            <v>675356.80999999994</v>
          </cell>
          <cell r="K11">
            <v>675356.80999999994</v>
          </cell>
          <cell r="L11">
            <v>74841.980000000098</v>
          </cell>
          <cell r="M11">
            <v>74841.980000000098</v>
          </cell>
        </row>
        <row r="12">
          <cell r="B12" t="str">
            <v>13101</v>
          </cell>
          <cell r="C12" t="str">
            <v>Primas y Acred por Años de Servicio Eftvo Prestado</v>
          </cell>
          <cell r="D12">
            <v>175274.27</v>
          </cell>
          <cell r="E12">
            <v>0</v>
          </cell>
          <cell r="F12">
            <v>0</v>
          </cell>
          <cell r="G12">
            <v>175274.27</v>
          </cell>
          <cell r="H12">
            <v>55039.150000000009</v>
          </cell>
          <cell r="I12">
            <v>55039.150000000009</v>
          </cell>
          <cell r="J12">
            <v>55039.150000000009</v>
          </cell>
          <cell r="K12">
            <v>55039.150000000009</v>
          </cell>
          <cell r="L12">
            <v>120235.11999999998</v>
          </cell>
          <cell r="M12">
            <v>120235.11999999998</v>
          </cell>
        </row>
        <row r="13">
          <cell r="B13" t="str">
            <v>13201</v>
          </cell>
          <cell r="C13" t="str">
            <v>Prima Vacacional</v>
          </cell>
          <cell r="D13">
            <v>589735.42000000004</v>
          </cell>
          <cell r="E13">
            <v>0</v>
          </cell>
          <cell r="F13">
            <v>0</v>
          </cell>
          <cell r="G13">
            <v>589735.42000000004</v>
          </cell>
          <cell r="H13">
            <v>95431.53</v>
          </cell>
          <cell r="I13">
            <v>95431.53</v>
          </cell>
          <cell r="J13">
            <v>95431.53</v>
          </cell>
          <cell r="K13">
            <v>95431.53</v>
          </cell>
          <cell r="L13">
            <v>494303.89</v>
          </cell>
          <cell r="M13">
            <v>494303.89</v>
          </cell>
        </row>
        <row r="14">
          <cell r="B14" t="str">
            <v>13202</v>
          </cell>
          <cell r="C14" t="str">
            <v>Gratificaciones por Fin de Año</v>
          </cell>
          <cell r="D14">
            <v>1360110.87</v>
          </cell>
          <cell r="E14">
            <v>0</v>
          </cell>
          <cell r="F14">
            <v>0</v>
          </cell>
          <cell r="G14">
            <v>1360110.87</v>
          </cell>
          <cell r="H14">
            <v>200040.58000000002</v>
          </cell>
          <cell r="I14">
            <v>200040.58000000002</v>
          </cell>
          <cell r="J14">
            <v>200040.58000000002</v>
          </cell>
          <cell r="K14">
            <v>200040.58000000002</v>
          </cell>
          <cell r="L14">
            <v>1160070.29</v>
          </cell>
          <cell r="M14">
            <v>1160070.29</v>
          </cell>
        </row>
        <row r="15">
          <cell r="B15" t="str">
            <v>13203</v>
          </cell>
          <cell r="C15" t="str">
            <v>Compensaciones por Ajuste de Calendario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</row>
        <row r="16">
          <cell r="B16" t="str">
            <v>13204</v>
          </cell>
          <cell r="C16" t="str">
            <v>Compensacion por Bono Navideño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</row>
        <row r="17">
          <cell r="B17" t="str">
            <v>13403</v>
          </cell>
          <cell r="C17" t="str">
            <v>Estimulos al Personal de Confianza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</row>
        <row r="18">
          <cell r="B18" t="str">
            <v>14101</v>
          </cell>
          <cell r="C18" t="str">
            <v>Cuotas por Servicio Medico del Isssteson</v>
          </cell>
          <cell r="D18">
            <v>902295.22</v>
          </cell>
          <cell r="E18">
            <v>0</v>
          </cell>
          <cell r="F18">
            <v>0</v>
          </cell>
          <cell r="G18">
            <v>902295.22</v>
          </cell>
          <cell r="H18">
            <v>962407.8</v>
          </cell>
          <cell r="I18">
            <v>962407.8</v>
          </cell>
          <cell r="J18">
            <v>962407.8</v>
          </cell>
          <cell r="K18">
            <v>962407.8</v>
          </cell>
          <cell r="L18">
            <v>-60112.580000000075</v>
          </cell>
          <cell r="M18">
            <v>-60112.580000000075</v>
          </cell>
        </row>
        <row r="19">
          <cell r="B19" t="str">
            <v>14102</v>
          </cell>
          <cell r="C19" t="str">
            <v>Cuotas por Seguro de Vida Isssteson</v>
          </cell>
          <cell r="D19">
            <v>95.76</v>
          </cell>
          <cell r="E19">
            <v>0</v>
          </cell>
          <cell r="F19">
            <v>0</v>
          </cell>
          <cell r="G19">
            <v>95.76</v>
          </cell>
          <cell r="H19">
            <v>93.499999999999986</v>
          </cell>
          <cell r="I19">
            <v>93.499999999999986</v>
          </cell>
          <cell r="J19">
            <v>93.499999999999986</v>
          </cell>
          <cell r="K19">
            <v>93.499999999999986</v>
          </cell>
          <cell r="L19">
            <v>2.2600000000000193</v>
          </cell>
          <cell r="M19">
            <v>2.2600000000000193</v>
          </cell>
        </row>
        <row r="20">
          <cell r="B20" t="str">
            <v>14103</v>
          </cell>
          <cell r="C20" t="str">
            <v>Cuotas por Seguro de Retiro al Isssteson</v>
          </cell>
          <cell r="D20">
            <v>1486.84</v>
          </cell>
          <cell r="E20">
            <v>0</v>
          </cell>
          <cell r="F20">
            <v>0</v>
          </cell>
          <cell r="G20">
            <v>1486.84</v>
          </cell>
          <cell r="H20">
            <v>1436.96</v>
          </cell>
          <cell r="I20">
            <v>1436.96</v>
          </cell>
          <cell r="J20">
            <v>1436.96</v>
          </cell>
          <cell r="K20">
            <v>1436.96</v>
          </cell>
          <cell r="L20">
            <v>49.879999999999882</v>
          </cell>
          <cell r="M20">
            <v>49.879999999999882</v>
          </cell>
        </row>
        <row r="21">
          <cell r="B21" t="str">
            <v>14104</v>
          </cell>
          <cell r="C21" t="str">
            <v>Asignaciones para Prestamos a Corto Plazo</v>
          </cell>
          <cell r="D21">
            <v>53076.19</v>
          </cell>
          <cell r="E21">
            <v>0</v>
          </cell>
          <cell r="F21">
            <v>0</v>
          </cell>
          <cell r="G21">
            <v>53076.19</v>
          </cell>
          <cell r="H21">
            <v>49175.920000000006</v>
          </cell>
          <cell r="I21">
            <v>49175.920000000006</v>
          </cell>
          <cell r="J21">
            <v>49175.920000000006</v>
          </cell>
          <cell r="K21">
            <v>49175.920000000006</v>
          </cell>
          <cell r="L21">
            <v>3900.2699999999968</v>
          </cell>
          <cell r="M21">
            <v>3900.2699999999968</v>
          </cell>
        </row>
        <row r="22">
          <cell r="B22" t="str">
            <v>14105</v>
          </cell>
          <cell r="C22" t="str">
            <v>Asignaciones para Prestamos Prendarios</v>
          </cell>
          <cell r="D22">
            <v>53076.19</v>
          </cell>
          <cell r="E22">
            <v>0</v>
          </cell>
          <cell r="F22">
            <v>0</v>
          </cell>
          <cell r="G22">
            <v>53076.19</v>
          </cell>
          <cell r="H22">
            <v>49175.920000000006</v>
          </cell>
          <cell r="I22">
            <v>49175.920000000006</v>
          </cell>
          <cell r="J22">
            <v>49175.920000000006</v>
          </cell>
          <cell r="K22">
            <v>49175.920000000006</v>
          </cell>
          <cell r="L22">
            <v>3900.2699999999968</v>
          </cell>
          <cell r="M22">
            <v>3900.2699999999968</v>
          </cell>
        </row>
        <row r="23">
          <cell r="B23" t="str">
            <v>14106</v>
          </cell>
          <cell r="C23" t="str">
            <v>Otras prestaciones de Seguridad Social</v>
          </cell>
          <cell r="D23">
            <v>318457.13</v>
          </cell>
          <cell r="E23">
            <v>0</v>
          </cell>
          <cell r="F23">
            <v>0</v>
          </cell>
          <cell r="G23">
            <v>318457.13</v>
          </cell>
          <cell r="H23">
            <v>245894.48</v>
          </cell>
          <cell r="I23">
            <v>245894.48</v>
          </cell>
          <cell r="J23">
            <v>245894.48</v>
          </cell>
          <cell r="K23">
            <v>245894.48</v>
          </cell>
          <cell r="L23">
            <v>72562.649999999994</v>
          </cell>
          <cell r="M23">
            <v>72562.649999999994</v>
          </cell>
        </row>
        <row r="24">
          <cell r="B24" t="str">
            <v>14107</v>
          </cell>
          <cell r="C24" t="str">
            <v>Cuotas p/Infraestructura,Equipamiento y Mantto Hos</v>
          </cell>
          <cell r="D24">
            <v>106152.39</v>
          </cell>
          <cell r="E24">
            <v>0</v>
          </cell>
          <cell r="F24">
            <v>0</v>
          </cell>
          <cell r="G24">
            <v>106152.39</v>
          </cell>
          <cell r="H24">
            <v>98354.08</v>
          </cell>
          <cell r="I24">
            <v>98354.08</v>
          </cell>
          <cell r="J24">
            <v>98354.08</v>
          </cell>
          <cell r="K24">
            <v>98354.08</v>
          </cell>
          <cell r="L24">
            <v>7798.3099999999977</v>
          </cell>
          <cell r="M24">
            <v>7798.3099999999977</v>
          </cell>
        </row>
        <row r="25">
          <cell r="B25" t="str">
            <v>14201</v>
          </cell>
          <cell r="C25" t="str">
            <v>Cuotas al Fovisssteson</v>
          </cell>
          <cell r="D25">
            <v>424609.5</v>
          </cell>
          <cell r="E25">
            <v>0</v>
          </cell>
          <cell r="F25">
            <v>0</v>
          </cell>
          <cell r="G25">
            <v>424609.5</v>
          </cell>
          <cell r="H25">
            <v>393432.23</v>
          </cell>
          <cell r="I25">
            <v>393432.23</v>
          </cell>
          <cell r="J25">
            <v>393432.23</v>
          </cell>
          <cell r="K25">
            <v>393432.23</v>
          </cell>
          <cell r="L25">
            <v>31177.270000000019</v>
          </cell>
          <cell r="M25">
            <v>31177.270000000019</v>
          </cell>
        </row>
        <row r="26">
          <cell r="B26" t="str">
            <v>14301</v>
          </cell>
          <cell r="C26" t="str">
            <v>Pagas de Defuncion,Pensiones y Jubilaciones</v>
          </cell>
          <cell r="D26">
            <v>1804590.42</v>
          </cell>
          <cell r="E26">
            <v>0</v>
          </cell>
          <cell r="F26">
            <v>0</v>
          </cell>
          <cell r="G26">
            <v>1804590.42</v>
          </cell>
          <cell r="H26">
            <v>1721269.73</v>
          </cell>
          <cell r="I26">
            <v>1721269.73</v>
          </cell>
          <cell r="J26">
            <v>1721269.73</v>
          </cell>
          <cell r="K26">
            <v>1721269.73</v>
          </cell>
          <cell r="L26">
            <v>83320.689999999944</v>
          </cell>
          <cell r="M26">
            <v>83320.689999999944</v>
          </cell>
        </row>
        <row r="27">
          <cell r="B27" t="str">
            <v>17102</v>
          </cell>
          <cell r="C27" t="str">
            <v>Estimulos al Personal</v>
          </cell>
          <cell r="D27">
            <v>2137725.7200000002</v>
          </cell>
          <cell r="E27">
            <v>0</v>
          </cell>
          <cell r="F27">
            <v>0</v>
          </cell>
          <cell r="G27">
            <v>2137725.7200000002</v>
          </cell>
          <cell r="H27">
            <v>2248432.1100000003</v>
          </cell>
          <cell r="I27">
            <v>2248432.1100000003</v>
          </cell>
          <cell r="J27">
            <v>2248432.1100000003</v>
          </cell>
          <cell r="K27">
            <v>2248432.1100000003</v>
          </cell>
          <cell r="L27">
            <v>-110706.39000000013</v>
          </cell>
          <cell r="M27">
            <v>-110706.39000000013</v>
          </cell>
        </row>
        <row r="28">
          <cell r="B28">
            <v>2000</v>
          </cell>
          <cell r="C28" t="str">
            <v>MATERIALES Y SUMINISTROS</v>
          </cell>
          <cell r="D28">
            <v>1586500.06</v>
          </cell>
          <cell r="E28">
            <v>110000</v>
          </cell>
          <cell r="F28">
            <v>110000</v>
          </cell>
          <cell r="G28">
            <v>1586500.06</v>
          </cell>
          <cell r="H28">
            <v>880286.3</v>
          </cell>
          <cell r="I28">
            <v>880286.3</v>
          </cell>
          <cell r="J28">
            <v>880286.3</v>
          </cell>
          <cell r="K28">
            <v>880286.3</v>
          </cell>
          <cell r="L28">
            <v>706213.76</v>
          </cell>
          <cell r="M28">
            <v>706213.76</v>
          </cell>
        </row>
        <row r="29">
          <cell r="B29" t="str">
            <v>21101</v>
          </cell>
          <cell r="C29" t="str">
            <v>Materiales, utiles y equipos menores de oficina</v>
          </cell>
          <cell r="D29">
            <v>400000</v>
          </cell>
          <cell r="E29">
            <v>0</v>
          </cell>
          <cell r="F29">
            <v>100000</v>
          </cell>
          <cell r="G29">
            <v>300000</v>
          </cell>
          <cell r="H29">
            <v>92333.53</v>
          </cell>
          <cell r="I29">
            <v>92333.53</v>
          </cell>
          <cell r="J29">
            <v>92333.53</v>
          </cell>
          <cell r="K29">
            <v>92333.53</v>
          </cell>
          <cell r="L29">
            <v>207666.47</v>
          </cell>
          <cell r="M29">
            <v>207666.47</v>
          </cell>
        </row>
        <row r="30">
          <cell r="B30" t="str">
            <v>21201</v>
          </cell>
          <cell r="C30" t="str">
            <v>Materiales y Utiles de Impresión y Reprodución</v>
          </cell>
          <cell r="D30">
            <v>150000.01</v>
          </cell>
          <cell r="E30">
            <v>0</v>
          </cell>
          <cell r="F30">
            <v>0</v>
          </cell>
          <cell r="G30">
            <v>150000.01</v>
          </cell>
          <cell r="H30">
            <v>127274.48999999999</v>
          </cell>
          <cell r="I30">
            <v>127274.48999999999</v>
          </cell>
          <cell r="J30">
            <v>127274.48999999999</v>
          </cell>
          <cell r="K30">
            <v>127274.48999999999</v>
          </cell>
          <cell r="L30">
            <v>22725.520000000019</v>
          </cell>
          <cell r="M30">
            <v>22725.520000000019</v>
          </cell>
        </row>
        <row r="31">
          <cell r="B31" t="str">
            <v>21501</v>
          </cell>
          <cell r="C31" t="str">
            <v>Material para Información</v>
          </cell>
          <cell r="D31">
            <v>300000</v>
          </cell>
          <cell r="E31">
            <v>100000</v>
          </cell>
          <cell r="F31">
            <v>0</v>
          </cell>
          <cell r="G31">
            <v>400000</v>
          </cell>
          <cell r="H31">
            <v>145976.28</v>
          </cell>
          <cell r="I31">
            <v>145976.28</v>
          </cell>
          <cell r="J31">
            <v>145976.28</v>
          </cell>
          <cell r="K31">
            <v>145976.28</v>
          </cell>
          <cell r="L31">
            <v>254023.72</v>
          </cell>
          <cell r="M31">
            <v>254023.72</v>
          </cell>
        </row>
        <row r="32">
          <cell r="B32" t="str">
            <v>21601</v>
          </cell>
          <cell r="C32" t="str">
            <v>Material de Limpieza</v>
          </cell>
          <cell r="D32">
            <v>10000.01</v>
          </cell>
          <cell r="E32">
            <v>0</v>
          </cell>
          <cell r="F32">
            <v>0</v>
          </cell>
          <cell r="G32">
            <v>10000.01</v>
          </cell>
          <cell r="H32">
            <v>4059.55</v>
          </cell>
          <cell r="I32">
            <v>4059.55</v>
          </cell>
          <cell r="J32">
            <v>4059.55</v>
          </cell>
          <cell r="K32">
            <v>4059.55</v>
          </cell>
          <cell r="L32">
            <v>5940.46</v>
          </cell>
          <cell r="M32">
            <v>5940.46</v>
          </cell>
        </row>
        <row r="33">
          <cell r="B33" t="str">
            <v>21801</v>
          </cell>
          <cell r="C33" t="str">
            <v>Placas, Engomados, Calcomanías y Hologramas</v>
          </cell>
          <cell r="D33">
            <v>10500</v>
          </cell>
          <cell r="E33">
            <v>0</v>
          </cell>
          <cell r="F33">
            <v>0</v>
          </cell>
          <cell r="G33">
            <v>10500</v>
          </cell>
          <cell r="H33">
            <v>10400</v>
          </cell>
          <cell r="I33">
            <v>10400</v>
          </cell>
          <cell r="J33">
            <v>10400</v>
          </cell>
          <cell r="K33">
            <v>10400</v>
          </cell>
          <cell r="L33">
            <v>100</v>
          </cell>
          <cell r="M33">
            <v>100</v>
          </cell>
        </row>
        <row r="34">
          <cell r="B34" t="str">
            <v>22101</v>
          </cell>
          <cell r="C34" t="str">
            <v>Productos Alimenticios p/el Personal en las inst.</v>
          </cell>
          <cell r="D34">
            <v>70000.009999999995</v>
          </cell>
          <cell r="E34">
            <v>10000</v>
          </cell>
          <cell r="F34">
            <v>0</v>
          </cell>
          <cell r="G34">
            <v>80000.009999999995</v>
          </cell>
          <cell r="H34">
            <v>79798.390000000014</v>
          </cell>
          <cell r="I34">
            <v>79798.390000000014</v>
          </cell>
          <cell r="J34">
            <v>79798.390000000014</v>
          </cell>
          <cell r="K34">
            <v>79798.390000000014</v>
          </cell>
          <cell r="L34">
            <v>201.61999999998079</v>
          </cell>
          <cell r="M34">
            <v>201.61999999998079</v>
          </cell>
        </row>
        <row r="35">
          <cell r="B35" t="str">
            <v>22301</v>
          </cell>
          <cell r="C35" t="str">
            <v>Utensilios para el Servicio de Alimentación</v>
          </cell>
          <cell r="D35">
            <v>5000</v>
          </cell>
          <cell r="E35">
            <v>0</v>
          </cell>
          <cell r="F35">
            <v>0</v>
          </cell>
          <cell r="G35">
            <v>5000</v>
          </cell>
          <cell r="H35">
            <v>1533.2800000000002</v>
          </cell>
          <cell r="I35">
            <v>1533.2800000000002</v>
          </cell>
          <cell r="J35">
            <v>1533.2800000000002</v>
          </cell>
          <cell r="K35">
            <v>1533.2800000000002</v>
          </cell>
          <cell r="L35">
            <v>3466.72</v>
          </cell>
          <cell r="M35">
            <v>3466.72</v>
          </cell>
        </row>
        <row r="36">
          <cell r="B36" t="str">
            <v>24101</v>
          </cell>
          <cell r="C36" t="str">
            <v>Productos Minerales NO Métalicos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</row>
        <row r="37">
          <cell r="B37" t="str">
            <v>24501</v>
          </cell>
          <cell r="C37" t="str">
            <v>Vidrioy Productos de Vidrio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</row>
        <row r="38">
          <cell r="B38" t="str">
            <v>24601</v>
          </cell>
          <cell r="C38" t="str">
            <v>Material Eléctrico y Electrónico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</row>
        <row r="39">
          <cell r="B39" t="str">
            <v>24701</v>
          </cell>
          <cell r="C39" t="str">
            <v>Articulos Metálicos para la Construcción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</row>
        <row r="40">
          <cell r="B40" t="str">
            <v>24801</v>
          </cell>
          <cell r="C40" t="str">
            <v>Materiales Complementarios</v>
          </cell>
          <cell r="D40">
            <v>10000.01</v>
          </cell>
          <cell r="E40">
            <v>0</v>
          </cell>
          <cell r="F40">
            <v>10000</v>
          </cell>
          <cell r="G40">
            <v>1.0000000000218279E-2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1.0000000000218279E-2</v>
          </cell>
          <cell r="M40">
            <v>1.0000000000218279E-2</v>
          </cell>
        </row>
        <row r="41">
          <cell r="B41" t="str">
            <v>25301</v>
          </cell>
          <cell r="C41" t="str">
            <v>Medicinas y Productos Farmaceuticos</v>
          </cell>
          <cell r="D41">
            <v>1000</v>
          </cell>
          <cell r="E41">
            <v>0</v>
          </cell>
          <cell r="F41">
            <v>0</v>
          </cell>
          <cell r="G41">
            <v>1000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1000</v>
          </cell>
          <cell r="M41">
            <v>1000</v>
          </cell>
        </row>
        <row r="42">
          <cell r="B42" t="str">
            <v>26101</v>
          </cell>
          <cell r="C42" t="str">
            <v>Combustibles</v>
          </cell>
          <cell r="D42">
            <v>300000</v>
          </cell>
          <cell r="E42">
            <v>0</v>
          </cell>
          <cell r="F42">
            <v>0</v>
          </cell>
          <cell r="G42">
            <v>300000</v>
          </cell>
          <cell r="H42">
            <v>285316.41000000003</v>
          </cell>
          <cell r="I42">
            <v>285316.41000000003</v>
          </cell>
          <cell r="J42">
            <v>285316.41000000003</v>
          </cell>
          <cell r="K42">
            <v>285316.41000000003</v>
          </cell>
          <cell r="L42">
            <v>14683.589999999967</v>
          </cell>
          <cell r="M42">
            <v>14683.589999999967</v>
          </cell>
        </row>
        <row r="43">
          <cell r="B43" t="str">
            <v>27101</v>
          </cell>
          <cell r="C43" t="str">
            <v>Vestuario y Uniformes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</row>
        <row r="44">
          <cell r="B44" t="str">
            <v>29101</v>
          </cell>
          <cell r="C44" t="str">
            <v>Herramientas Menores</v>
          </cell>
          <cell r="D44">
            <v>100000.01</v>
          </cell>
          <cell r="E44">
            <v>0</v>
          </cell>
          <cell r="F44">
            <v>0</v>
          </cell>
          <cell r="G44">
            <v>100000.01</v>
          </cell>
          <cell r="H44">
            <v>48051.619999999995</v>
          </cell>
          <cell r="I44">
            <v>48051.619999999995</v>
          </cell>
          <cell r="J44">
            <v>48051.619999999995</v>
          </cell>
          <cell r="K44">
            <v>48051.619999999995</v>
          </cell>
          <cell r="L44">
            <v>51948.39</v>
          </cell>
          <cell r="M44">
            <v>51948.39</v>
          </cell>
        </row>
        <row r="45">
          <cell r="B45" t="str">
            <v>29401</v>
          </cell>
          <cell r="C45" t="str">
            <v>Refac y accs menores de eq. computo y tec de infor</v>
          </cell>
          <cell r="D45">
            <v>80000</v>
          </cell>
          <cell r="E45">
            <v>0</v>
          </cell>
          <cell r="F45">
            <v>0</v>
          </cell>
          <cell r="G45">
            <v>80000</v>
          </cell>
          <cell r="H45">
            <v>27785.79</v>
          </cell>
          <cell r="I45">
            <v>27785.79</v>
          </cell>
          <cell r="J45">
            <v>27785.79</v>
          </cell>
          <cell r="K45">
            <v>27785.79</v>
          </cell>
          <cell r="L45">
            <v>52214.21</v>
          </cell>
          <cell r="M45">
            <v>52214.21</v>
          </cell>
        </row>
        <row r="46">
          <cell r="B46" t="str">
            <v>29601</v>
          </cell>
          <cell r="C46" t="str">
            <v>Refacc y Accs Menores de Eq Transporte</v>
          </cell>
          <cell r="D46">
            <v>150000.01</v>
          </cell>
          <cell r="E46">
            <v>0</v>
          </cell>
          <cell r="F46">
            <v>0</v>
          </cell>
          <cell r="G46">
            <v>150000.01</v>
          </cell>
          <cell r="H46">
            <v>57756.959999999999</v>
          </cell>
          <cell r="I46">
            <v>57756.959999999999</v>
          </cell>
          <cell r="J46">
            <v>57756.959999999999</v>
          </cell>
          <cell r="K46">
            <v>57756.959999999999</v>
          </cell>
          <cell r="L46">
            <v>92243.050000000017</v>
          </cell>
          <cell r="M46">
            <v>92243.050000000017</v>
          </cell>
        </row>
        <row r="47">
          <cell r="B47">
            <v>3000</v>
          </cell>
          <cell r="C47" t="str">
            <v>SERVICIOS GENERALES</v>
          </cell>
          <cell r="D47">
            <v>39361928.079999991</v>
          </cell>
          <cell r="E47">
            <v>7780447.6299999999</v>
          </cell>
          <cell r="F47">
            <v>697662.67999999993</v>
          </cell>
          <cell r="G47">
            <v>46444713.030000001</v>
          </cell>
          <cell r="H47">
            <v>23067638.18</v>
          </cell>
          <cell r="I47">
            <v>23067638.099999998</v>
          </cell>
          <cell r="J47">
            <v>23067638.099999998</v>
          </cell>
          <cell r="K47">
            <v>23067638.099999998</v>
          </cell>
          <cell r="L47">
            <v>23837474.850000005</v>
          </cell>
          <cell r="M47">
            <v>23837474.930000007</v>
          </cell>
        </row>
        <row r="48">
          <cell r="B48" t="str">
            <v>31101</v>
          </cell>
          <cell r="C48" t="str">
            <v>Energia Electrica</v>
          </cell>
          <cell r="D48">
            <v>1000000</v>
          </cell>
          <cell r="E48">
            <v>0</v>
          </cell>
          <cell r="F48">
            <v>0</v>
          </cell>
          <cell r="G48">
            <v>1000000</v>
          </cell>
          <cell r="H48">
            <v>580035.23</v>
          </cell>
          <cell r="I48">
            <v>580035.23</v>
          </cell>
          <cell r="J48">
            <v>580035.23</v>
          </cell>
          <cell r="K48">
            <v>580035.23</v>
          </cell>
          <cell r="L48">
            <v>419964.77</v>
          </cell>
          <cell r="M48">
            <v>419964.77</v>
          </cell>
        </row>
        <row r="49">
          <cell r="B49" t="str">
            <v>31301</v>
          </cell>
          <cell r="C49" t="str">
            <v>Agua</v>
          </cell>
          <cell r="D49">
            <v>59999.99</v>
          </cell>
          <cell r="E49">
            <v>0</v>
          </cell>
          <cell r="F49">
            <v>0</v>
          </cell>
          <cell r="G49">
            <v>59999.99</v>
          </cell>
          <cell r="H49">
            <v>38910.15</v>
          </cell>
          <cell r="I49">
            <v>38910.15</v>
          </cell>
          <cell r="J49">
            <v>38910.15</v>
          </cell>
          <cell r="K49">
            <v>38910.15</v>
          </cell>
          <cell r="L49">
            <v>21089.839999999997</v>
          </cell>
          <cell r="M49">
            <v>21089.839999999997</v>
          </cell>
        </row>
        <row r="50">
          <cell r="B50" t="str">
            <v>31401</v>
          </cell>
          <cell r="C50" t="str">
            <v>Telefonia Tradicional</v>
          </cell>
          <cell r="D50">
            <v>500000.01</v>
          </cell>
          <cell r="E50">
            <v>0</v>
          </cell>
          <cell r="F50">
            <v>0</v>
          </cell>
          <cell r="G50">
            <v>500000.01</v>
          </cell>
          <cell r="H50">
            <v>376146.74</v>
          </cell>
          <cell r="I50">
            <v>376146.74</v>
          </cell>
          <cell r="J50">
            <v>376146.74</v>
          </cell>
          <cell r="K50">
            <v>376146.74</v>
          </cell>
          <cell r="L50">
            <v>123853.27000000002</v>
          </cell>
          <cell r="M50">
            <v>123853.27000000002</v>
          </cell>
        </row>
        <row r="51">
          <cell r="B51" t="str">
            <v>31501</v>
          </cell>
          <cell r="C51" t="str">
            <v>Telefonia Celular</v>
          </cell>
          <cell r="D51">
            <v>150000.01</v>
          </cell>
          <cell r="E51">
            <v>0</v>
          </cell>
          <cell r="F51">
            <v>0</v>
          </cell>
          <cell r="G51">
            <v>150000.01</v>
          </cell>
          <cell r="H51">
            <v>53383</v>
          </cell>
          <cell r="I51">
            <v>53383</v>
          </cell>
          <cell r="J51">
            <v>53383</v>
          </cell>
          <cell r="K51">
            <v>53383</v>
          </cell>
          <cell r="L51">
            <v>96617.010000000009</v>
          </cell>
          <cell r="M51">
            <v>96617.010000000009</v>
          </cell>
        </row>
        <row r="52">
          <cell r="B52" t="str">
            <v>31701</v>
          </cell>
          <cell r="C52" t="str">
            <v>Serv Acceso Internet, Redes y Proces de Informacio</v>
          </cell>
          <cell r="D52">
            <v>25000</v>
          </cell>
          <cell r="E52">
            <v>0</v>
          </cell>
          <cell r="F52">
            <v>0</v>
          </cell>
          <cell r="G52">
            <v>25000</v>
          </cell>
          <cell r="H52">
            <v>9003</v>
          </cell>
          <cell r="I52">
            <v>9003</v>
          </cell>
          <cell r="J52">
            <v>9003</v>
          </cell>
          <cell r="K52">
            <v>9003</v>
          </cell>
          <cell r="L52">
            <v>15997</v>
          </cell>
          <cell r="M52">
            <v>15997</v>
          </cell>
        </row>
        <row r="53">
          <cell r="B53" t="str">
            <v>31801</v>
          </cell>
          <cell r="C53" t="str">
            <v>Servicio Postal</v>
          </cell>
          <cell r="D53">
            <v>200000</v>
          </cell>
          <cell r="E53">
            <v>0</v>
          </cell>
          <cell r="F53">
            <v>0</v>
          </cell>
          <cell r="G53">
            <v>200000</v>
          </cell>
          <cell r="H53">
            <v>89020.529999999984</v>
          </cell>
          <cell r="I53">
            <v>89020.529999999984</v>
          </cell>
          <cell r="J53">
            <v>89020.529999999984</v>
          </cell>
          <cell r="K53">
            <v>89020.529999999984</v>
          </cell>
          <cell r="L53">
            <v>110979.47000000002</v>
          </cell>
          <cell r="M53">
            <v>110979.47000000002</v>
          </cell>
        </row>
        <row r="54">
          <cell r="B54" t="str">
            <v>32201</v>
          </cell>
          <cell r="C54" t="str">
            <v>Arrendamiento de Edificios</v>
          </cell>
          <cell r="D54">
            <v>2300500.0099999998</v>
          </cell>
          <cell r="E54">
            <v>0</v>
          </cell>
          <cell r="F54">
            <v>0</v>
          </cell>
          <cell r="G54">
            <v>2300500.0099999998</v>
          </cell>
          <cell r="H54">
            <v>2154408.19</v>
          </cell>
          <cell r="I54">
            <v>2154408.11</v>
          </cell>
          <cell r="J54">
            <v>2154408.11</v>
          </cell>
          <cell r="K54">
            <v>2154408.11</v>
          </cell>
          <cell r="L54">
            <v>146091.81999999983</v>
          </cell>
          <cell r="M54">
            <v>146091.89999999991</v>
          </cell>
        </row>
        <row r="55">
          <cell r="B55" t="str">
            <v>32301</v>
          </cell>
          <cell r="C55" t="str">
            <v>Arrendamiento Muebles, Maq y Eqpo</v>
          </cell>
          <cell r="D55">
            <v>100000.01</v>
          </cell>
          <cell r="E55">
            <v>30000</v>
          </cell>
          <cell r="F55">
            <v>0</v>
          </cell>
          <cell r="G55">
            <v>130000.01</v>
          </cell>
          <cell r="H55">
            <v>120765.66</v>
          </cell>
          <cell r="I55">
            <v>120765.66</v>
          </cell>
          <cell r="J55">
            <v>120765.66</v>
          </cell>
          <cell r="K55">
            <v>120765.66</v>
          </cell>
          <cell r="L55">
            <v>9234.3499999999913</v>
          </cell>
          <cell r="M55">
            <v>9234.3499999999913</v>
          </cell>
        </row>
        <row r="56">
          <cell r="B56" t="str">
            <v>32501</v>
          </cell>
          <cell r="C56" t="str">
            <v>Arrendamiento Eqpo de Transporte</v>
          </cell>
          <cell r="D56">
            <v>350000.01</v>
          </cell>
          <cell r="E56">
            <v>0</v>
          </cell>
          <cell r="F56">
            <v>0</v>
          </cell>
          <cell r="G56">
            <v>350000.01</v>
          </cell>
          <cell r="H56">
            <v>141737.60000000001</v>
          </cell>
          <cell r="I56">
            <v>141737.60000000001</v>
          </cell>
          <cell r="J56">
            <v>141737.60000000001</v>
          </cell>
          <cell r="K56">
            <v>141737.60000000001</v>
          </cell>
          <cell r="L56">
            <v>208262.41</v>
          </cell>
          <cell r="M56">
            <v>208262.41</v>
          </cell>
        </row>
        <row r="57">
          <cell r="B57" t="str">
            <v>33101</v>
          </cell>
          <cell r="C57" t="str">
            <v>Servs Legales,de Contabilidad,Auditorias y Relacio</v>
          </cell>
          <cell r="D57">
            <v>1100000</v>
          </cell>
          <cell r="E57">
            <v>0</v>
          </cell>
          <cell r="F57">
            <v>230200</v>
          </cell>
          <cell r="G57">
            <v>869800</v>
          </cell>
          <cell r="H57">
            <v>579054.26</v>
          </cell>
          <cell r="I57">
            <v>579054.26</v>
          </cell>
          <cell r="J57">
            <v>579054.26</v>
          </cell>
          <cell r="K57">
            <v>579054.26</v>
          </cell>
          <cell r="L57">
            <v>751145.74</v>
          </cell>
          <cell r="M57">
            <v>751145.74</v>
          </cell>
        </row>
        <row r="58">
          <cell r="B58">
            <v>33201</v>
          </cell>
          <cell r="C58" t="str">
            <v>Servicios de Diseño, Arquitectura,Ingenieria y Act</v>
          </cell>
          <cell r="D58">
            <v>0</v>
          </cell>
          <cell r="E58">
            <v>230200</v>
          </cell>
          <cell r="F58">
            <v>0</v>
          </cell>
          <cell r="G58">
            <v>230200</v>
          </cell>
          <cell r="H58">
            <v>230190.4</v>
          </cell>
          <cell r="I58">
            <v>230190.4</v>
          </cell>
          <cell r="J58">
            <v>230190.4</v>
          </cell>
          <cell r="K58">
            <v>230190.4</v>
          </cell>
          <cell r="L58">
            <v>9.6000000000058208</v>
          </cell>
          <cell r="M58">
            <v>9.6000000000058208</v>
          </cell>
        </row>
        <row r="59">
          <cell r="B59" t="str">
            <v>33301</v>
          </cell>
          <cell r="C59" t="str">
            <v>Servicos de Informatica</v>
          </cell>
          <cell r="D59">
            <v>25000</v>
          </cell>
          <cell r="E59">
            <v>0</v>
          </cell>
          <cell r="F59">
            <v>0</v>
          </cell>
          <cell r="G59">
            <v>25000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25000</v>
          </cell>
          <cell r="M59">
            <v>25000</v>
          </cell>
        </row>
        <row r="60">
          <cell r="B60" t="str">
            <v>33302</v>
          </cell>
          <cell r="C60" t="str">
            <v>Servicios de Consultoria</v>
          </cell>
          <cell r="D60">
            <v>8000000</v>
          </cell>
          <cell r="E60">
            <v>0</v>
          </cell>
          <cell r="F60">
            <v>0</v>
          </cell>
          <cell r="G60">
            <v>8000000</v>
          </cell>
          <cell r="H60">
            <v>7239864.8200000003</v>
          </cell>
          <cell r="I60">
            <v>7239864.8200000003</v>
          </cell>
          <cell r="J60">
            <v>7239864.8200000003</v>
          </cell>
          <cell r="K60">
            <v>7239864.8200000003</v>
          </cell>
          <cell r="L60">
            <v>760135.1799999997</v>
          </cell>
          <cell r="M60">
            <v>760135.1799999997</v>
          </cell>
        </row>
        <row r="61">
          <cell r="B61" t="str">
            <v>33401</v>
          </cell>
          <cell r="C61" t="str">
            <v>Servicios de Capacitacion</v>
          </cell>
          <cell r="D61">
            <v>10000.01</v>
          </cell>
          <cell r="E61">
            <v>0</v>
          </cell>
          <cell r="F61">
            <v>0</v>
          </cell>
          <cell r="G61">
            <v>10000.01</v>
          </cell>
          <cell r="H61">
            <v>8120</v>
          </cell>
          <cell r="I61">
            <v>8120</v>
          </cell>
          <cell r="J61">
            <v>8120</v>
          </cell>
          <cell r="K61">
            <v>8120</v>
          </cell>
          <cell r="L61">
            <v>1880.0100000000002</v>
          </cell>
          <cell r="M61">
            <v>1880.0100000000002</v>
          </cell>
        </row>
        <row r="62">
          <cell r="B62" t="str">
            <v>33603</v>
          </cell>
          <cell r="C62" t="str">
            <v>Impresiones y Publicaciones Oficiales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</row>
        <row r="63">
          <cell r="B63" t="str">
            <v>33801</v>
          </cell>
          <cell r="C63" t="str">
            <v>Servicio de Vigilancia</v>
          </cell>
          <cell r="D63">
            <v>430000</v>
          </cell>
          <cell r="E63">
            <v>140300</v>
          </cell>
          <cell r="F63">
            <v>0</v>
          </cell>
          <cell r="G63">
            <v>570300</v>
          </cell>
          <cell r="H63">
            <v>570206.92000000004</v>
          </cell>
          <cell r="I63">
            <v>570206.92000000004</v>
          </cell>
          <cell r="J63">
            <v>570206.92000000004</v>
          </cell>
          <cell r="K63">
            <v>570206.92000000004</v>
          </cell>
          <cell r="L63">
            <v>93.07999999995809</v>
          </cell>
          <cell r="M63">
            <v>93.07999999995809</v>
          </cell>
        </row>
        <row r="64">
          <cell r="B64" t="str">
            <v>33901</v>
          </cell>
          <cell r="C64" t="str">
            <v>Servicios, Profesionales, Cientificos y Tenicos In</v>
          </cell>
          <cell r="D64">
            <v>750000</v>
          </cell>
          <cell r="E64">
            <v>117000</v>
          </cell>
          <cell r="F64">
            <v>0</v>
          </cell>
          <cell r="G64">
            <v>867000</v>
          </cell>
          <cell r="H64">
            <v>866876.31</v>
          </cell>
          <cell r="I64">
            <v>866876.31</v>
          </cell>
          <cell r="J64">
            <v>866876.31</v>
          </cell>
          <cell r="K64">
            <v>866876.31</v>
          </cell>
          <cell r="L64">
            <v>123.68999999994412</v>
          </cell>
          <cell r="M64">
            <v>123.68999999994412</v>
          </cell>
        </row>
        <row r="65">
          <cell r="B65" t="str">
            <v>34101</v>
          </cell>
          <cell r="C65" t="str">
            <v>Servicios Financieros y Bancarios</v>
          </cell>
          <cell r="D65">
            <v>10000.01</v>
          </cell>
          <cell r="E65">
            <v>0</v>
          </cell>
          <cell r="F65">
            <v>0</v>
          </cell>
          <cell r="G65">
            <v>10000.01</v>
          </cell>
          <cell r="H65">
            <v>7596.7000000000007</v>
          </cell>
          <cell r="I65">
            <v>7596.7000000000007</v>
          </cell>
          <cell r="J65">
            <v>7596.7000000000007</v>
          </cell>
          <cell r="K65">
            <v>7596.7000000000007</v>
          </cell>
          <cell r="L65">
            <v>2403.3099999999995</v>
          </cell>
          <cell r="M65">
            <v>2403.3099999999995</v>
          </cell>
        </row>
        <row r="66">
          <cell r="B66" t="str">
            <v>34401</v>
          </cell>
          <cell r="C66" t="str">
            <v>Seguros de Responsabilidad Patrimonial y Fianzas</v>
          </cell>
          <cell r="D66">
            <v>350000.01</v>
          </cell>
          <cell r="E66">
            <v>0</v>
          </cell>
          <cell r="F66">
            <v>20000</v>
          </cell>
          <cell r="G66">
            <v>330000.01</v>
          </cell>
          <cell r="H66">
            <v>185330.28999999998</v>
          </cell>
          <cell r="I66">
            <v>185330.28999999998</v>
          </cell>
          <cell r="J66">
            <v>185330.28999999998</v>
          </cell>
          <cell r="K66">
            <v>185330.28999999998</v>
          </cell>
          <cell r="L66">
            <v>144669.72000000003</v>
          </cell>
          <cell r="M66">
            <v>144669.72000000003</v>
          </cell>
        </row>
        <row r="67">
          <cell r="B67" t="str">
            <v>34501</v>
          </cell>
          <cell r="C67" t="str">
            <v>Seguro de Bienes Patrimoniales</v>
          </cell>
          <cell r="D67">
            <v>59999.99</v>
          </cell>
          <cell r="E67">
            <v>27800</v>
          </cell>
          <cell r="F67">
            <v>0</v>
          </cell>
          <cell r="G67">
            <v>87799.989999999991</v>
          </cell>
          <cell r="H67">
            <v>87783.330000000016</v>
          </cell>
          <cell r="I67">
            <v>87783.330000000016</v>
          </cell>
          <cell r="J67">
            <v>87783.330000000016</v>
          </cell>
          <cell r="K67">
            <v>87783.330000000016</v>
          </cell>
          <cell r="L67">
            <v>16.659999999974389</v>
          </cell>
          <cell r="M67">
            <v>16.659999999974389</v>
          </cell>
        </row>
        <row r="68">
          <cell r="B68" t="str">
            <v>34701</v>
          </cell>
          <cell r="C68" t="str">
            <v>Fletes y Maniobras</v>
          </cell>
          <cell r="D68">
            <v>10000.01</v>
          </cell>
          <cell r="E68">
            <v>0</v>
          </cell>
          <cell r="F68">
            <v>0</v>
          </cell>
          <cell r="G68">
            <v>10000.01</v>
          </cell>
          <cell r="H68">
            <v>3480</v>
          </cell>
          <cell r="I68">
            <v>3480</v>
          </cell>
          <cell r="J68">
            <v>3480</v>
          </cell>
          <cell r="K68">
            <v>3480</v>
          </cell>
          <cell r="L68">
            <v>6520.01</v>
          </cell>
          <cell r="M68">
            <v>6520.01</v>
          </cell>
        </row>
        <row r="69">
          <cell r="B69" t="str">
            <v>35101</v>
          </cell>
          <cell r="C69" t="str">
            <v>Mantenimiento y Conservacion de Inmuebles</v>
          </cell>
          <cell r="D69">
            <v>1200000</v>
          </cell>
          <cell r="E69">
            <v>0</v>
          </cell>
          <cell r="F69">
            <v>0</v>
          </cell>
          <cell r="G69">
            <v>1200000</v>
          </cell>
          <cell r="H69">
            <v>910097.28</v>
          </cell>
          <cell r="I69">
            <v>910097.28</v>
          </cell>
          <cell r="J69">
            <v>910097.28</v>
          </cell>
          <cell r="K69">
            <v>910097.28</v>
          </cell>
          <cell r="L69">
            <v>289902.71999999997</v>
          </cell>
          <cell r="M69">
            <v>289902.71999999997</v>
          </cell>
        </row>
        <row r="70">
          <cell r="B70" t="str">
            <v>35201</v>
          </cell>
          <cell r="C70" t="str">
            <v>Mantenimiento y Conservacion de Mob y Eqpo</v>
          </cell>
          <cell r="D70">
            <v>10000.01</v>
          </cell>
          <cell r="E70">
            <v>0</v>
          </cell>
          <cell r="F70">
            <v>0</v>
          </cell>
          <cell r="G70">
            <v>10000.01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10000.01</v>
          </cell>
          <cell r="M70">
            <v>10000.01</v>
          </cell>
        </row>
        <row r="71">
          <cell r="B71" t="str">
            <v>35301</v>
          </cell>
          <cell r="C71" t="str">
            <v>Instalaciones</v>
          </cell>
          <cell r="D71">
            <v>50000</v>
          </cell>
          <cell r="E71">
            <v>0</v>
          </cell>
          <cell r="F71">
            <v>0</v>
          </cell>
          <cell r="G71">
            <v>50000</v>
          </cell>
          <cell r="H71">
            <v>4760.84</v>
          </cell>
          <cell r="I71">
            <v>4760.84</v>
          </cell>
          <cell r="J71">
            <v>4760.84</v>
          </cell>
          <cell r="K71">
            <v>4760.84</v>
          </cell>
          <cell r="L71">
            <v>45239.16</v>
          </cell>
          <cell r="M71">
            <v>45239.16</v>
          </cell>
        </row>
        <row r="72">
          <cell r="B72" t="str">
            <v>35302</v>
          </cell>
          <cell r="C72" t="str">
            <v>Mantto y Conservacion de Bienes Informaticos</v>
          </cell>
          <cell r="D72">
            <v>70000.009999999995</v>
          </cell>
          <cell r="E72">
            <v>15300</v>
          </cell>
          <cell r="F72">
            <v>0</v>
          </cell>
          <cell r="G72">
            <v>85300.01</v>
          </cell>
          <cell r="H72">
            <v>85289.489999999991</v>
          </cell>
          <cell r="I72">
            <v>85289.489999999991</v>
          </cell>
          <cell r="J72">
            <v>85289.489999999991</v>
          </cell>
          <cell r="K72">
            <v>85289.489999999991</v>
          </cell>
          <cell r="L72">
            <v>10.520000000004075</v>
          </cell>
          <cell r="M72">
            <v>10.520000000004075</v>
          </cell>
        </row>
        <row r="73">
          <cell r="B73" t="str">
            <v>35501</v>
          </cell>
          <cell r="C73" t="str">
            <v>Mantto y Conservacion Eqpo de Transporte</v>
          </cell>
          <cell r="D73">
            <v>250000</v>
          </cell>
          <cell r="E73">
            <v>0</v>
          </cell>
          <cell r="F73">
            <v>0</v>
          </cell>
          <cell r="G73">
            <v>250000</v>
          </cell>
          <cell r="H73">
            <v>87996.299999999988</v>
          </cell>
          <cell r="I73">
            <v>87996.299999999988</v>
          </cell>
          <cell r="J73">
            <v>87996.299999999988</v>
          </cell>
          <cell r="K73">
            <v>87996.299999999988</v>
          </cell>
          <cell r="L73">
            <v>162003.70000000001</v>
          </cell>
          <cell r="M73">
            <v>162003.70000000001</v>
          </cell>
        </row>
        <row r="74">
          <cell r="B74" t="str">
            <v>35701</v>
          </cell>
          <cell r="C74" t="str">
            <v>Mantenimiento y Conservacion de Maq y Eqpo</v>
          </cell>
          <cell r="D74">
            <v>59999.99</v>
          </cell>
          <cell r="E74">
            <v>0</v>
          </cell>
          <cell r="F74">
            <v>0</v>
          </cell>
          <cell r="G74">
            <v>59999.99</v>
          </cell>
          <cell r="H74">
            <v>50291.519999999997</v>
          </cell>
          <cell r="I74">
            <v>50291.519999999997</v>
          </cell>
          <cell r="J74">
            <v>50291.519999999997</v>
          </cell>
          <cell r="K74">
            <v>50291.519999999997</v>
          </cell>
          <cell r="L74">
            <v>9708.4700000000012</v>
          </cell>
          <cell r="M74">
            <v>9708.4700000000012</v>
          </cell>
        </row>
        <row r="75">
          <cell r="B75" t="str">
            <v>35901</v>
          </cell>
          <cell r="C75" t="str">
            <v>Servicios de Jardineria y Fumigacion</v>
          </cell>
          <cell r="D75">
            <v>90000</v>
          </cell>
          <cell r="E75">
            <v>0</v>
          </cell>
          <cell r="F75">
            <v>0</v>
          </cell>
          <cell r="G75">
            <v>90000</v>
          </cell>
          <cell r="H75">
            <v>80959.710000000006</v>
          </cell>
          <cell r="I75">
            <v>80959.709999999992</v>
          </cell>
          <cell r="J75">
            <v>80959.709999999992</v>
          </cell>
          <cell r="K75">
            <v>80959.709999999992</v>
          </cell>
          <cell r="L75">
            <v>9040.2899999999936</v>
          </cell>
          <cell r="M75">
            <v>9040.2900000000081</v>
          </cell>
        </row>
        <row r="76">
          <cell r="B76" t="str">
            <v>36101</v>
          </cell>
          <cell r="C76" t="str">
            <v>Difusion por Radio,TV y otros Medios de Mensajes s</v>
          </cell>
          <cell r="D76">
            <v>9999999.9900000002</v>
          </cell>
          <cell r="E76">
            <v>906118.88</v>
          </cell>
          <cell r="F76">
            <v>0</v>
          </cell>
          <cell r="G76">
            <v>10906118.870000001</v>
          </cell>
          <cell r="H76">
            <v>906118.86</v>
          </cell>
          <cell r="I76">
            <v>906118.86</v>
          </cell>
          <cell r="J76">
            <v>906118.86</v>
          </cell>
          <cell r="K76">
            <v>906118.86</v>
          </cell>
          <cell r="L76">
            <v>10000000.010000002</v>
          </cell>
          <cell r="M76">
            <v>10000000.010000002</v>
          </cell>
        </row>
        <row r="77">
          <cell r="B77" t="str">
            <v>36201</v>
          </cell>
          <cell r="C77" t="str">
            <v>Difusion por Radio,TV y Otros Medios de Mensajes C</v>
          </cell>
          <cell r="D77">
            <v>500000.01</v>
          </cell>
          <cell r="E77">
            <v>0</v>
          </cell>
          <cell r="F77">
            <v>105000</v>
          </cell>
          <cell r="G77">
            <v>395000.01</v>
          </cell>
          <cell r="H77">
            <v>70365.600000000006</v>
          </cell>
          <cell r="I77">
            <v>70365.600000000006</v>
          </cell>
          <cell r="J77">
            <v>70365.600000000006</v>
          </cell>
          <cell r="K77">
            <v>70365.600000000006</v>
          </cell>
          <cell r="L77">
            <v>324634.41000000003</v>
          </cell>
          <cell r="M77">
            <v>324634.41000000003</v>
          </cell>
        </row>
        <row r="78">
          <cell r="B78" t="str">
            <v>37101</v>
          </cell>
          <cell r="C78" t="str">
            <v>Pasajes Aereos</v>
          </cell>
          <cell r="D78">
            <v>3500000</v>
          </cell>
          <cell r="E78">
            <v>0</v>
          </cell>
          <cell r="F78">
            <v>0</v>
          </cell>
          <cell r="G78">
            <v>3500000</v>
          </cell>
          <cell r="H78">
            <v>2930557</v>
          </cell>
          <cell r="I78">
            <v>2930557</v>
          </cell>
          <cell r="J78">
            <v>2930557</v>
          </cell>
          <cell r="K78">
            <v>2930557</v>
          </cell>
          <cell r="L78">
            <v>569443</v>
          </cell>
          <cell r="M78">
            <v>569443</v>
          </cell>
        </row>
        <row r="79">
          <cell r="B79" t="str">
            <v>37201</v>
          </cell>
          <cell r="C79" t="str">
            <v>Pasajes Terrestres</v>
          </cell>
          <cell r="D79">
            <v>56428</v>
          </cell>
          <cell r="E79">
            <v>90000</v>
          </cell>
          <cell r="F79">
            <v>0</v>
          </cell>
          <cell r="G79">
            <v>146428</v>
          </cell>
          <cell r="H79">
            <v>35150.86</v>
          </cell>
          <cell r="I79">
            <v>35150.86</v>
          </cell>
          <cell r="J79">
            <v>35150.86</v>
          </cell>
          <cell r="K79">
            <v>35150.86</v>
          </cell>
          <cell r="L79">
            <v>111277.14</v>
          </cell>
          <cell r="M79">
            <v>111277.14</v>
          </cell>
        </row>
        <row r="80">
          <cell r="B80" t="str">
            <v>37501</v>
          </cell>
          <cell r="C80" t="str">
            <v>Viaticos en el Pais</v>
          </cell>
          <cell r="D80">
            <v>799999.99</v>
          </cell>
          <cell r="E80">
            <v>0</v>
          </cell>
          <cell r="F80">
            <v>0</v>
          </cell>
          <cell r="G80">
            <v>799999.99</v>
          </cell>
          <cell r="H80">
            <v>142556.41999999998</v>
          </cell>
          <cell r="I80">
            <v>142556.41999999998</v>
          </cell>
          <cell r="J80">
            <v>142556.41999999998</v>
          </cell>
          <cell r="K80">
            <v>142556.41999999998</v>
          </cell>
          <cell r="L80">
            <v>657443.57000000007</v>
          </cell>
          <cell r="M80">
            <v>657443.57000000007</v>
          </cell>
        </row>
        <row r="81">
          <cell r="B81" t="str">
            <v>37502</v>
          </cell>
          <cell r="C81" t="str">
            <v>Gastos de Camino</v>
          </cell>
          <cell r="D81">
            <v>5000</v>
          </cell>
          <cell r="E81">
            <v>5000</v>
          </cell>
          <cell r="F81">
            <v>0</v>
          </cell>
          <cell r="G81">
            <v>10000</v>
          </cell>
          <cell r="H81">
            <v>7498</v>
          </cell>
          <cell r="I81">
            <v>7498</v>
          </cell>
          <cell r="J81">
            <v>7498</v>
          </cell>
          <cell r="K81">
            <v>7498</v>
          </cell>
          <cell r="L81">
            <v>2502</v>
          </cell>
          <cell r="M81">
            <v>2502</v>
          </cell>
        </row>
        <row r="82">
          <cell r="B82" t="str">
            <v>37601</v>
          </cell>
          <cell r="C82" t="str">
            <v>Viaticos en el Extranjero</v>
          </cell>
          <cell r="D82">
            <v>2700000</v>
          </cell>
          <cell r="E82">
            <v>0</v>
          </cell>
          <cell r="F82">
            <v>45000</v>
          </cell>
          <cell r="G82">
            <v>2655000</v>
          </cell>
          <cell r="H82">
            <v>480268.83999999997</v>
          </cell>
          <cell r="I82">
            <v>480268.83999999997</v>
          </cell>
          <cell r="J82">
            <v>480268.83999999997</v>
          </cell>
          <cell r="K82">
            <v>480268.83999999997</v>
          </cell>
          <cell r="L82">
            <v>2174731.16</v>
          </cell>
          <cell r="M82">
            <v>2174731.16</v>
          </cell>
        </row>
        <row r="83">
          <cell r="B83" t="str">
            <v>37901</v>
          </cell>
          <cell r="C83" t="str">
            <v>Cuotas</v>
          </cell>
          <cell r="D83">
            <v>5000</v>
          </cell>
          <cell r="E83">
            <v>15000</v>
          </cell>
          <cell r="F83">
            <v>0</v>
          </cell>
          <cell r="G83">
            <v>20000</v>
          </cell>
          <cell r="H83">
            <v>9237</v>
          </cell>
          <cell r="I83">
            <v>9237</v>
          </cell>
          <cell r="J83">
            <v>9237</v>
          </cell>
          <cell r="K83">
            <v>9237</v>
          </cell>
          <cell r="L83">
            <v>10763</v>
          </cell>
          <cell r="M83">
            <v>10763</v>
          </cell>
        </row>
        <row r="84">
          <cell r="B84" t="str">
            <v>38101</v>
          </cell>
          <cell r="C84" t="str">
            <v>Gastos de ceremonial</v>
          </cell>
          <cell r="D84">
            <v>100000</v>
          </cell>
          <cell r="E84">
            <v>6193728.75</v>
          </cell>
          <cell r="F84">
            <v>17062.68</v>
          </cell>
          <cell r="G84">
            <v>6276666.0700000003</v>
          </cell>
          <cell r="H84">
            <v>1471670.7699999998</v>
          </cell>
          <cell r="I84">
            <v>1471670.7699999998</v>
          </cell>
          <cell r="J84">
            <v>1471670.7699999998</v>
          </cell>
          <cell r="K84">
            <v>1471670.7699999998</v>
          </cell>
          <cell r="L84">
            <v>4804995.3000000007</v>
          </cell>
          <cell r="M84">
            <v>4804995.3000000007</v>
          </cell>
        </row>
        <row r="85">
          <cell r="B85" t="str">
            <v>38201</v>
          </cell>
          <cell r="C85" t="str">
            <v>Gastos de Orden Social y cultural</v>
          </cell>
          <cell r="D85">
            <v>10000.01</v>
          </cell>
          <cell r="E85">
            <v>0</v>
          </cell>
          <cell r="F85">
            <v>0</v>
          </cell>
          <cell r="G85">
            <v>10000.01</v>
          </cell>
          <cell r="H85">
            <v>3000</v>
          </cell>
          <cell r="I85">
            <v>3000</v>
          </cell>
          <cell r="J85">
            <v>3000</v>
          </cell>
          <cell r="K85">
            <v>3000</v>
          </cell>
          <cell r="L85">
            <v>7000.01</v>
          </cell>
          <cell r="M85">
            <v>7000.01</v>
          </cell>
        </row>
        <row r="86">
          <cell r="B86" t="str">
            <v>38301</v>
          </cell>
          <cell r="C86" t="str">
            <v>Congresos y Convenciones</v>
          </cell>
          <cell r="D86">
            <v>3900000</v>
          </cell>
          <cell r="E86">
            <v>0</v>
          </cell>
          <cell r="F86">
            <v>280400</v>
          </cell>
          <cell r="G86">
            <v>3619600</v>
          </cell>
          <cell r="H86">
            <v>1898922.91</v>
          </cell>
          <cell r="I86">
            <v>1898922.91</v>
          </cell>
          <cell r="J86">
            <v>1898922.91</v>
          </cell>
          <cell r="K86">
            <v>1898922.91</v>
          </cell>
          <cell r="L86">
            <v>1720677.09</v>
          </cell>
          <cell r="M86">
            <v>1720677.09</v>
          </cell>
        </row>
        <row r="87">
          <cell r="B87" t="str">
            <v>38501</v>
          </cell>
          <cell r="C87" t="str">
            <v>Gastos de Atencion y Promocion</v>
          </cell>
          <cell r="D87">
            <v>600000</v>
          </cell>
          <cell r="E87">
            <v>0</v>
          </cell>
          <cell r="F87">
            <v>0</v>
          </cell>
          <cell r="G87">
            <v>600000</v>
          </cell>
          <cell r="H87">
            <v>522412.64999999997</v>
          </cell>
          <cell r="I87">
            <v>522412.64999999997</v>
          </cell>
          <cell r="J87">
            <v>522412.64999999997</v>
          </cell>
          <cell r="K87">
            <v>522412.64999999997</v>
          </cell>
          <cell r="L87">
            <v>77587.350000000035</v>
          </cell>
          <cell r="M87">
            <v>77587.350000000035</v>
          </cell>
        </row>
        <row r="88">
          <cell r="B88" t="str">
            <v>39201</v>
          </cell>
          <cell r="C88" t="str">
            <v>Impuestos y Derechos</v>
          </cell>
          <cell r="D88">
            <v>5000</v>
          </cell>
          <cell r="E88">
            <v>0</v>
          </cell>
          <cell r="F88">
            <v>0</v>
          </cell>
          <cell r="G88">
            <v>5000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5000</v>
          </cell>
          <cell r="M88">
            <v>5000</v>
          </cell>
        </row>
        <row r="89">
          <cell r="B89">
            <v>39501</v>
          </cell>
          <cell r="C89" t="str">
            <v>PENAS, MULTAS, ACCESORIOS Y ACTUALIZACIONES</v>
          </cell>
          <cell r="D89">
            <v>20000</v>
          </cell>
          <cell r="E89">
            <v>10000</v>
          </cell>
          <cell r="F89">
            <v>0</v>
          </cell>
          <cell r="G89">
            <v>30000</v>
          </cell>
          <cell r="H89">
            <v>28571</v>
          </cell>
          <cell r="I89">
            <v>28571</v>
          </cell>
          <cell r="J89">
            <v>28571</v>
          </cell>
          <cell r="K89">
            <v>28571</v>
          </cell>
          <cell r="L89">
            <v>1429</v>
          </cell>
          <cell r="M89">
            <v>1429</v>
          </cell>
        </row>
        <row r="90">
          <cell r="B90">
            <v>4000</v>
          </cell>
          <cell r="C90" t="str">
            <v>TRANSFERENCIAS, ASIGNACIONES, SUBSIDIOS Y OTRAS AY</v>
          </cell>
          <cell r="D90">
            <v>33436316.73</v>
          </cell>
          <cell r="E90">
            <v>33025875</v>
          </cell>
          <cell r="F90">
            <v>0</v>
          </cell>
          <cell r="G90">
            <v>66462191.730000004</v>
          </cell>
          <cell r="H90">
            <v>47431015</v>
          </cell>
          <cell r="I90">
            <v>47431015</v>
          </cell>
          <cell r="J90">
            <v>47431015</v>
          </cell>
          <cell r="K90">
            <v>47431015</v>
          </cell>
          <cell r="L90">
            <v>19031176.730000004</v>
          </cell>
          <cell r="M90">
            <v>19031176.730000004</v>
          </cell>
        </row>
        <row r="91">
          <cell r="B91">
            <v>43101</v>
          </cell>
          <cell r="C91" t="str">
            <v>SUBSIDIOS A LA PRODUCCION</v>
          </cell>
          <cell r="D91">
            <v>32436316.73</v>
          </cell>
          <cell r="E91">
            <v>33025875</v>
          </cell>
          <cell r="F91">
            <v>0</v>
          </cell>
          <cell r="G91">
            <v>65462191.730000004</v>
          </cell>
          <cell r="H91">
            <v>47025875</v>
          </cell>
          <cell r="I91">
            <v>47025875</v>
          </cell>
          <cell r="J91">
            <v>47025875</v>
          </cell>
          <cell r="K91">
            <v>47025875</v>
          </cell>
          <cell r="L91">
            <v>18436316.730000004</v>
          </cell>
          <cell r="M91">
            <v>18436316.730000004</v>
          </cell>
        </row>
        <row r="92">
          <cell r="B92">
            <v>43301</v>
          </cell>
          <cell r="C92" t="str">
            <v>SUBSIDIOS A LA INVERSION</v>
          </cell>
          <cell r="D92">
            <v>1000000</v>
          </cell>
          <cell r="E92">
            <v>0</v>
          </cell>
          <cell r="F92">
            <v>0</v>
          </cell>
          <cell r="G92">
            <v>1000000</v>
          </cell>
          <cell r="H92">
            <v>405140</v>
          </cell>
          <cell r="I92">
            <v>405140</v>
          </cell>
          <cell r="J92">
            <v>405140</v>
          </cell>
          <cell r="K92">
            <v>405140</v>
          </cell>
          <cell r="L92">
            <v>594860</v>
          </cell>
          <cell r="M92">
            <v>594860</v>
          </cell>
        </row>
        <row r="93">
          <cell r="B93">
            <v>5000</v>
          </cell>
          <cell r="C93" t="str">
            <v>BIENES MUEBLES, INMUEBLES E INTANGIBLES</v>
          </cell>
          <cell r="D93">
            <v>0</v>
          </cell>
          <cell r="E93">
            <v>17062.68</v>
          </cell>
          <cell r="F93">
            <v>0</v>
          </cell>
          <cell r="G93">
            <v>17062.68</v>
          </cell>
          <cell r="H93">
            <v>17062.68</v>
          </cell>
          <cell r="I93">
            <v>17062.68</v>
          </cell>
          <cell r="J93">
            <v>17062.68</v>
          </cell>
          <cell r="K93">
            <v>17062.68</v>
          </cell>
          <cell r="L93">
            <v>0</v>
          </cell>
          <cell r="M93">
            <v>0</v>
          </cell>
        </row>
        <row r="94">
          <cell r="B94" t="str">
            <v>51101</v>
          </cell>
          <cell r="C94" t="str">
            <v>Muebles de Oficina y Estanteria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</row>
        <row r="95">
          <cell r="B95" t="str">
            <v>51501</v>
          </cell>
          <cell r="C95" t="str">
            <v>Eqpo de Computo y de Tecnologias de la informacion</v>
          </cell>
          <cell r="D95">
            <v>0</v>
          </cell>
          <cell r="E95">
            <v>17062.68</v>
          </cell>
          <cell r="F95">
            <v>0</v>
          </cell>
          <cell r="G95">
            <v>17062.68</v>
          </cell>
          <cell r="H95">
            <v>17062.68</v>
          </cell>
          <cell r="I95">
            <v>17062.68</v>
          </cell>
          <cell r="J95">
            <v>17062.68</v>
          </cell>
          <cell r="K95">
            <v>17062.68</v>
          </cell>
          <cell r="L95">
            <v>0</v>
          </cell>
          <cell r="M95">
            <v>0</v>
          </cell>
        </row>
      </sheetData>
      <sheetData sheetId="2"/>
      <sheetData sheetId="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glas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E302F1-5AB1-48F4-BF6B-C6CBDE7A64A6}">
  <dimension ref="A1:H73"/>
  <sheetViews>
    <sheetView tabSelected="1" zoomScaleNormal="100" zoomScaleSheetLayoutView="90" workbookViewId="0">
      <selection activeCell="A3" sqref="A3:G3"/>
    </sheetView>
  </sheetViews>
  <sheetFormatPr baseColWidth="10" defaultColWidth="11.42578125" defaultRowHeight="15" x14ac:dyDescent="0.25"/>
  <cols>
    <col min="1" max="1" width="40.28515625" customWidth="1"/>
    <col min="2" max="2" width="14" customWidth="1"/>
    <col min="3" max="3" width="15.28515625" customWidth="1"/>
    <col min="4" max="4" width="1.28515625" customWidth="1"/>
    <col min="5" max="5" width="40.28515625" customWidth="1"/>
    <col min="6" max="6" width="14" customWidth="1"/>
    <col min="7" max="7" width="15.5703125" customWidth="1"/>
  </cols>
  <sheetData>
    <row r="1" spans="1:7" ht="15.75" x14ac:dyDescent="0.25">
      <c r="A1" s="34" t="str">
        <f>'[1]ETCA-I-01'!A1:G1</f>
        <v>Fondo de Operación de Obras Sonora SI</v>
      </c>
      <c r="B1" s="34"/>
      <c r="C1" s="34"/>
      <c r="D1" s="34"/>
      <c r="E1" s="34"/>
      <c r="F1" s="34"/>
      <c r="G1" s="34"/>
    </row>
    <row r="2" spans="1:7" ht="14.25" customHeight="1" x14ac:dyDescent="0.25">
      <c r="A2" s="33" t="s">
        <v>121</v>
      </c>
      <c r="B2" s="33"/>
      <c r="C2" s="33"/>
      <c r="D2" s="33"/>
      <c r="E2" s="33"/>
      <c r="F2" s="33"/>
      <c r="G2" s="33"/>
    </row>
    <row r="3" spans="1:7" ht="12.75" customHeight="1" x14ac:dyDescent="0.25">
      <c r="A3" s="32" t="s">
        <v>120</v>
      </c>
      <c r="B3" s="32"/>
      <c r="C3" s="32"/>
      <c r="D3" s="32"/>
      <c r="E3" s="32"/>
      <c r="F3" s="32"/>
      <c r="G3" s="32"/>
    </row>
    <row r="4" spans="1:7" ht="12" customHeight="1" thickBot="1" x14ac:dyDescent="0.3">
      <c r="A4" s="31" t="s">
        <v>119</v>
      </c>
      <c r="B4" s="31"/>
      <c r="C4" s="31"/>
      <c r="D4" s="31"/>
      <c r="E4" s="31"/>
      <c r="F4" s="31"/>
      <c r="G4" s="31"/>
    </row>
    <row r="5" spans="1:7" ht="26.25" thickBot="1" x14ac:dyDescent="0.3">
      <c r="A5" s="30" t="s">
        <v>118</v>
      </c>
      <c r="B5" s="27">
        <v>2023</v>
      </c>
      <c r="C5" s="27" t="s">
        <v>117</v>
      </c>
      <c r="D5" s="29"/>
      <c r="E5" s="28" t="s">
        <v>118</v>
      </c>
      <c r="F5" s="27">
        <v>2023</v>
      </c>
      <c r="G5" s="27" t="s">
        <v>117</v>
      </c>
    </row>
    <row r="6" spans="1:7" ht="15.75" customHeight="1" x14ac:dyDescent="0.25">
      <c r="A6" s="14" t="s">
        <v>116</v>
      </c>
      <c r="B6" s="8"/>
      <c r="C6" s="8"/>
      <c r="D6" s="9"/>
      <c r="E6" s="8" t="s">
        <v>115</v>
      </c>
      <c r="F6" s="8"/>
      <c r="G6" s="8"/>
    </row>
    <row r="7" spans="1:7" ht="10.5" customHeight="1" x14ac:dyDescent="0.25">
      <c r="A7" s="14" t="s">
        <v>114</v>
      </c>
      <c r="B7" s="13"/>
      <c r="C7" s="13"/>
      <c r="D7" s="9"/>
      <c r="E7" s="8" t="s">
        <v>113</v>
      </c>
      <c r="F7" s="13"/>
      <c r="G7" s="13"/>
    </row>
    <row r="8" spans="1:7" s="26" customFormat="1" ht="25.5" x14ac:dyDescent="0.25">
      <c r="A8" s="14" t="s">
        <v>112</v>
      </c>
      <c r="B8" s="7">
        <f>SUM(B9:B15)</f>
        <v>73293.739999999991</v>
      </c>
      <c r="C8" s="7">
        <f>SUM(C9:C15)</f>
        <v>13584673.869999999</v>
      </c>
      <c r="D8" s="16"/>
      <c r="E8" s="8" t="s">
        <v>111</v>
      </c>
      <c r="F8" s="7">
        <f>SUM(F9:F17)</f>
        <v>116893602.15000001</v>
      </c>
      <c r="G8" s="7">
        <f>SUM(G9:G17)</f>
        <v>93143226.599999994</v>
      </c>
    </row>
    <row r="9" spans="1:7" x14ac:dyDescent="0.25">
      <c r="A9" s="25" t="s">
        <v>110</v>
      </c>
      <c r="B9" s="12">
        <v>0</v>
      </c>
      <c r="C9" s="12"/>
      <c r="D9" s="9"/>
      <c r="E9" s="13" t="s">
        <v>109</v>
      </c>
      <c r="F9" s="12">
        <v>1101911.3799999999</v>
      </c>
      <c r="G9" s="12">
        <v>457344.74</v>
      </c>
    </row>
    <row r="10" spans="1:7" x14ac:dyDescent="0.25">
      <c r="A10" s="25" t="s">
        <v>108</v>
      </c>
      <c r="B10" s="12">
        <v>68698.84</v>
      </c>
      <c r="C10" s="12">
        <v>1657815.7</v>
      </c>
      <c r="D10" s="9"/>
      <c r="E10" s="13" t="s">
        <v>107</v>
      </c>
      <c r="F10" s="12">
        <v>1235909.04</v>
      </c>
      <c r="G10" s="12">
        <v>513874.3</v>
      </c>
    </row>
    <row r="11" spans="1:7" x14ac:dyDescent="0.25">
      <c r="A11" s="25" t="s">
        <v>106</v>
      </c>
      <c r="B11" s="12">
        <v>0</v>
      </c>
      <c r="C11" s="12">
        <v>0</v>
      </c>
      <c r="D11" s="9"/>
      <c r="E11" s="13" t="s">
        <v>105</v>
      </c>
      <c r="F11" s="12">
        <v>0</v>
      </c>
      <c r="G11" s="12">
        <v>0</v>
      </c>
    </row>
    <row r="12" spans="1:7" x14ac:dyDescent="0.25">
      <c r="A12" s="25" t="s">
        <v>104</v>
      </c>
      <c r="B12" s="12">
        <v>4594.8999999999996</v>
      </c>
      <c r="C12" s="12">
        <v>11926858.17</v>
      </c>
      <c r="D12" s="9"/>
      <c r="E12" s="13" t="s">
        <v>103</v>
      </c>
      <c r="F12" s="12">
        <v>0</v>
      </c>
      <c r="G12" s="12">
        <v>0</v>
      </c>
    </row>
    <row r="13" spans="1:7" x14ac:dyDescent="0.25">
      <c r="A13" s="25" t="s">
        <v>102</v>
      </c>
      <c r="B13" s="12">
        <v>0</v>
      </c>
      <c r="C13" s="12">
        <v>0</v>
      </c>
      <c r="D13" s="9"/>
      <c r="E13" s="13" t="s">
        <v>101</v>
      </c>
      <c r="F13" s="12">
        <v>0</v>
      </c>
      <c r="G13" s="12">
        <v>0</v>
      </c>
    </row>
    <row r="14" spans="1:7" ht="25.5" x14ac:dyDescent="0.25">
      <c r="A14" s="25" t="s">
        <v>100</v>
      </c>
      <c r="B14" s="12">
        <v>0</v>
      </c>
      <c r="C14" s="12">
        <v>0</v>
      </c>
      <c r="D14" s="9"/>
      <c r="E14" s="13" t="s">
        <v>99</v>
      </c>
      <c r="F14" s="12">
        <v>0</v>
      </c>
      <c r="G14" s="12">
        <v>0</v>
      </c>
    </row>
    <row r="15" spans="1:7" x14ac:dyDescent="0.25">
      <c r="A15" s="25" t="s">
        <v>98</v>
      </c>
      <c r="B15" s="12">
        <v>0</v>
      </c>
      <c r="C15" s="12">
        <v>0</v>
      </c>
      <c r="D15" s="9"/>
      <c r="E15" s="13" t="s">
        <v>97</v>
      </c>
      <c r="F15" s="12">
        <v>26738095.109999999</v>
      </c>
      <c r="G15" s="12">
        <v>18120680.890000001</v>
      </c>
    </row>
    <row r="16" spans="1:7" ht="25.5" x14ac:dyDescent="0.25">
      <c r="A16" s="24" t="s">
        <v>96</v>
      </c>
      <c r="B16" s="7">
        <f>SUM(B17:B23)</f>
        <v>375331480.57999998</v>
      </c>
      <c r="C16" s="7">
        <f>SUM(C17:C23)</f>
        <v>314527864.80000001</v>
      </c>
      <c r="D16" s="9"/>
      <c r="E16" s="13" t="s">
        <v>95</v>
      </c>
      <c r="F16" s="12">
        <v>0</v>
      </c>
      <c r="G16" s="12">
        <v>0</v>
      </c>
    </row>
    <row r="17" spans="1:7" x14ac:dyDescent="0.25">
      <c r="A17" s="11" t="s">
        <v>94</v>
      </c>
      <c r="B17" s="12">
        <v>0</v>
      </c>
      <c r="C17" s="12">
        <v>0</v>
      </c>
      <c r="D17" s="9"/>
      <c r="E17" s="13" t="s">
        <v>93</v>
      </c>
      <c r="F17" s="12">
        <v>87817686.620000005</v>
      </c>
      <c r="G17" s="12">
        <v>74051326.670000002</v>
      </c>
    </row>
    <row r="18" spans="1:7" ht="19.5" customHeight="1" x14ac:dyDescent="0.25">
      <c r="A18" s="11" t="s">
        <v>92</v>
      </c>
      <c r="B18" s="12">
        <v>185296456.21000001</v>
      </c>
      <c r="C18" s="12">
        <v>125606893.09999999</v>
      </c>
      <c r="D18" s="9"/>
      <c r="E18" s="8" t="s">
        <v>91</v>
      </c>
      <c r="F18" s="7">
        <f>SUM(F19:F21)</f>
        <v>0</v>
      </c>
      <c r="G18" s="7">
        <f>SUM(G19:G21)</f>
        <v>0</v>
      </c>
    </row>
    <row r="19" spans="1:7" ht="15.75" customHeight="1" x14ac:dyDescent="0.25">
      <c r="A19" s="11" t="s">
        <v>90</v>
      </c>
      <c r="B19" s="12">
        <v>189863978.18000001</v>
      </c>
      <c r="C19" s="12">
        <v>188850092.5</v>
      </c>
      <c r="D19" s="9"/>
      <c r="E19" s="13" t="s">
        <v>89</v>
      </c>
      <c r="F19" s="12">
        <v>0</v>
      </c>
      <c r="G19" s="12">
        <v>0</v>
      </c>
    </row>
    <row r="20" spans="1:7" ht="25.5" x14ac:dyDescent="0.25">
      <c r="A20" s="11" t="s">
        <v>88</v>
      </c>
      <c r="B20" s="12">
        <v>171046.19</v>
      </c>
      <c r="C20" s="12">
        <v>70879.199999999997</v>
      </c>
      <c r="D20" s="9"/>
      <c r="E20" s="13" t="s">
        <v>87</v>
      </c>
      <c r="F20" s="12">
        <v>0</v>
      </c>
      <c r="G20" s="12">
        <v>0</v>
      </c>
    </row>
    <row r="21" spans="1:7" ht="14.25" customHeight="1" x14ac:dyDescent="0.25">
      <c r="A21" s="11" t="s">
        <v>86</v>
      </c>
      <c r="B21" s="12">
        <v>0</v>
      </c>
      <c r="C21" s="12">
        <v>0</v>
      </c>
      <c r="D21" s="9"/>
      <c r="E21" s="13" t="s">
        <v>85</v>
      </c>
      <c r="F21" s="12">
        <v>0</v>
      </c>
      <c r="G21" s="12">
        <v>0</v>
      </c>
    </row>
    <row r="22" spans="1:7" ht="25.5" x14ac:dyDescent="0.25">
      <c r="A22" s="11" t="s">
        <v>84</v>
      </c>
      <c r="B22" s="12">
        <v>0</v>
      </c>
      <c r="C22" s="12">
        <v>0</v>
      </c>
      <c r="D22" s="9"/>
      <c r="E22" s="8" t="s">
        <v>83</v>
      </c>
      <c r="F22" s="7">
        <f>SUM(F23:F24)</f>
        <v>0</v>
      </c>
      <c r="G22" s="7">
        <f>SUM(G23:G24)</f>
        <v>0</v>
      </c>
    </row>
    <row r="23" spans="1:7" ht="25.5" x14ac:dyDescent="0.25">
      <c r="A23" s="11" t="s">
        <v>82</v>
      </c>
      <c r="B23" s="12">
        <v>0</v>
      </c>
      <c r="C23" s="12">
        <v>0</v>
      </c>
      <c r="D23" s="9"/>
      <c r="E23" s="13" t="s">
        <v>81</v>
      </c>
      <c r="F23" s="12">
        <v>0</v>
      </c>
      <c r="G23" s="12">
        <v>0</v>
      </c>
    </row>
    <row r="24" spans="1:7" ht="25.5" x14ac:dyDescent="0.25">
      <c r="A24" s="14" t="s">
        <v>80</v>
      </c>
      <c r="B24" s="7">
        <f>SUM(B25:B29)</f>
        <v>22426513.879999999</v>
      </c>
      <c r="C24" s="7">
        <f>SUM(C25:C29)</f>
        <v>22426513.879999999</v>
      </c>
      <c r="D24" s="9"/>
      <c r="E24" s="13" t="s">
        <v>79</v>
      </c>
      <c r="F24" s="12">
        <v>0</v>
      </c>
      <c r="G24" s="12">
        <v>0</v>
      </c>
    </row>
    <row r="25" spans="1:7" ht="25.5" x14ac:dyDescent="0.25">
      <c r="A25" s="11" t="s">
        <v>78</v>
      </c>
      <c r="B25" s="12">
        <v>0</v>
      </c>
      <c r="C25" s="12">
        <v>0</v>
      </c>
      <c r="D25" s="9"/>
      <c r="E25" s="13" t="s">
        <v>77</v>
      </c>
      <c r="F25" s="12">
        <v>0</v>
      </c>
      <c r="G25" s="12">
        <v>0</v>
      </c>
    </row>
    <row r="26" spans="1:7" ht="25.5" x14ac:dyDescent="0.25">
      <c r="A26" s="11" t="s">
        <v>76</v>
      </c>
      <c r="B26" s="12">
        <v>22426513.879999999</v>
      </c>
      <c r="C26" s="12">
        <v>22426513.879999999</v>
      </c>
      <c r="D26" s="9"/>
      <c r="E26" s="8" t="s">
        <v>75</v>
      </c>
      <c r="F26" s="7">
        <f>SUM(F27:F29)</f>
        <v>0</v>
      </c>
      <c r="G26" s="7">
        <f>SUM(G27:G29)</f>
        <v>0</v>
      </c>
    </row>
    <row r="27" spans="1:7" ht="25.5" x14ac:dyDescent="0.25">
      <c r="A27" s="11" t="s">
        <v>74</v>
      </c>
      <c r="B27" s="12">
        <v>0</v>
      </c>
      <c r="C27" s="12">
        <v>0</v>
      </c>
      <c r="D27" s="9"/>
      <c r="E27" s="13" t="s">
        <v>73</v>
      </c>
      <c r="F27" s="12">
        <v>0</v>
      </c>
      <c r="G27" s="12">
        <v>0</v>
      </c>
    </row>
    <row r="28" spans="1:7" ht="17.25" customHeight="1" x14ac:dyDescent="0.25">
      <c r="A28" s="11" t="s">
        <v>72</v>
      </c>
      <c r="B28" s="12">
        <v>0</v>
      </c>
      <c r="C28" s="12">
        <v>0</v>
      </c>
      <c r="D28" s="9"/>
      <c r="E28" s="13" t="s">
        <v>71</v>
      </c>
      <c r="F28" s="12">
        <v>0</v>
      </c>
      <c r="G28" s="12">
        <v>0</v>
      </c>
    </row>
    <row r="29" spans="1:7" x14ac:dyDescent="0.25">
      <c r="A29" s="11" t="s">
        <v>70</v>
      </c>
      <c r="B29" s="12">
        <v>0</v>
      </c>
      <c r="C29" s="12">
        <v>0</v>
      </c>
      <c r="D29" s="9"/>
      <c r="E29" s="13" t="s">
        <v>69</v>
      </c>
      <c r="F29" s="12">
        <v>0</v>
      </c>
      <c r="G29" s="12">
        <v>0</v>
      </c>
    </row>
    <row r="30" spans="1:7" ht="25.5" x14ac:dyDescent="0.25">
      <c r="A30" s="14" t="s">
        <v>68</v>
      </c>
      <c r="B30" s="7">
        <f>SUM(B31:B35)</f>
        <v>0</v>
      </c>
      <c r="C30" s="7">
        <f>SUM(C31:C35)</f>
        <v>0</v>
      </c>
      <c r="D30" s="9"/>
      <c r="E30" s="8" t="s">
        <v>67</v>
      </c>
      <c r="F30" s="7">
        <f>SUM(F31:F36)</f>
        <v>0</v>
      </c>
      <c r="G30" s="7">
        <f>SUM(G31:G36)</f>
        <v>0</v>
      </c>
    </row>
    <row r="31" spans="1:7" ht="12.75" customHeight="1" x14ac:dyDescent="0.25">
      <c r="A31" s="11" t="s">
        <v>66</v>
      </c>
      <c r="B31" s="12">
        <v>0</v>
      </c>
      <c r="C31" s="12">
        <v>0</v>
      </c>
      <c r="D31" s="9"/>
      <c r="E31" s="13" t="s">
        <v>65</v>
      </c>
      <c r="F31" s="12">
        <v>0</v>
      </c>
      <c r="G31" s="12">
        <v>0</v>
      </c>
    </row>
    <row r="32" spans="1:7" ht="12.75" customHeight="1" x14ac:dyDescent="0.25">
      <c r="A32" s="11" t="s">
        <v>64</v>
      </c>
      <c r="B32" s="12">
        <v>0</v>
      </c>
      <c r="C32" s="12">
        <v>0</v>
      </c>
      <c r="D32" s="9"/>
      <c r="E32" s="13" t="s">
        <v>63</v>
      </c>
      <c r="F32" s="12">
        <v>0</v>
      </c>
      <c r="G32" s="12">
        <v>0</v>
      </c>
    </row>
    <row r="33" spans="1:7" ht="12.75" customHeight="1" x14ac:dyDescent="0.25">
      <c r="A33" s="11" t="s">
        <v>62</v>
      </c>
      <c r="B33" s="12">
        <v>0</v>
      </c>
      <c r="C33" s="12">
        <v>0</v>
      </c>
      <c r="D33" s="9"/>
      <c r="E33" s="13" t="s">
        <v>61</v>
      </c>
      <c r="F33" s="12">
        <v>0</v>
      </c>
      <c r="G33" s="12">
        <v>0</v>
      </c>
    </row>
    <row r="34" spans="1:7" ht="25.5" x14ac:dyDescent="0.25">
      <c r="A34" s="11" t="s">
        <v>60</v>
      </c>
      <c r="B34" s="12">
        <v>0</v>
      </c>
      <c r="C34" s="12">
        <v>0</v>
      </c>
      <c r="D34" s="9"/>
      <c r="E34" s="13" t="s">
        <v>59</v>
      </c>
      <c r="F34" s="12">
        <v>0</v>
      </c>
      <c r="G34" s="12">
        <v>0</v>
      </c>
    </row>
    <row r="35" spans="1:7" ht="25.5" x14ac:dyDescent="0.25">
      <c r="A35" s="11" t="s">
        <v>58</v>
      </c>
      <c r="B35" s="12">
        <v>0</v>
      </c>
      <c r="C35" s="12">
        <v>0</v>
      </c>
      <c r="D35" s="9"/>
      <c r="E35" s="13" t="s">
        <v>57</v>
      </c>
      <c r="F35" s="12">
        <v>0</v>
      </c>
      <c r="G35" s="12">
        <v>0</v>
      </c>
    </row>
    <row r="36" spans="1:7" ht="16.5" customHeight="1" thickBot="1" x14ac:dyDescent="0.3">
      <c r="A36" s="6" t="s">
        <v>56</v>
      </c>
      <c r="B36" s="22">
        <v>0</v>
      </c>
      <c r="C36" s="22">
        <v>0</v>
      </c>
      <c r="D36" s="4"/>
      <c r="E36" s="23" t="s">
        <v>55</v>
      </c>
      <c r="F36" s="22">
        <v>0</v>
      </c>
      <c r="G36" s="22">
        <v>0</v>
      </c>
    </row>
    <row r="37" spans="1:7" ht="25.5" x14ac:dyDescent="0.25">
      <c r="A37" s="21" t="s">
        <v>54</v>
      </c>
      <c r="B37" s="18">
        <f>SUM(B38:B39)</f>
        <v>0</v>
      </c>
      <c r="C37" s="18">
        <f>SUM(C38:C39)</f>
        <v>0</v>
      </c>
      <c r="D37" s="20"/>
      <c r="E37" s="19" t="s">
        <v>53</v>
      </c>
      <c r="F37" s="18">
        <f>SUM(F38:F40)</f>
        <v>0</v>
      </c>
      <c r="G37" s="18">
        <f>SUM(G38:G40)</f>
        <v>0</v>
      </c>
    </row>
    <row r="38" spans="1:7" ht="25.5" x14ac:dyDescent="0.25">
      <c r="A38" s="11" t="s">
        <v>52</v>
      </c>
      <c r="B38" s="12">
        <v>0</v>
      </c>
      <c r="C38" s="12">
        <v>0</v>
      </c>
      <c r="D38" s="9"/>
      <c r="E38" s="13" t="s">
        <v>51</v>
      </c>
      <c r="F38" s="12">
        <v>0</v>
      </c>
      <c r="G38" s="12">
        <v>0</v>
      </c>
    </row>
    <row r="39" spans="1:7" x14ac:dyDescent="0.25">
      <c r="A39" s="11" t="s">
        <v>50</v>
      </c>
      <c r="B39" s="12">
        <v>0</v>
      </c>
      <c r="C39" s="12">
        <v>0</v>
      </c>
      <c r="D39" s="9"/>
      <c r="E39" s="13" t="s">
        <v>49</v>
      </c>
      <c r="F39" s="12">
        <v>0</v>
      </c>
      <c r="G39" s="12">
        <v>0</v>
      </c>
    </row>
    <row r="40" spans="1:7" ht="12" customHeight="1" x14ac:dyDescent="0.25">
      <c r="A40" s="14" t="s">
        <v>48</v>
      </c>
      <c r="B40" s="7">
        <f>SUM(B41:B44)</f>
        <v>0</v>
      </c>
      <c r="C40" s="7">
        <f>SUM(C41:C44)</f>
        <v>0</v>
      </c>
      <c r="D40" s="9"/>
      <c r="E40" s="13" t="s">
        <v>47</v>
      </c>
      <c r="F40" s="12">
        <v>0</v>
      </c>
      <c r="G40" s="12">
        <v>0</v>
      </c>
    </row>
    <row r="41" spans="1:7" ht="12" customHeight="1" x14ac:dyDescent="0.25">
      <c r="A41" s="11" t="s">
        <v>46</v>
      </c>
      <c r="B41" s="12">
        <v>0</v>
      </c>
      <c r="C41" s="12">
        <v>0</v>
      </c>
      <c r="D41" s="9"/>
      <c r="E41" s="8" t="s">
        <v>45</v>
      </c>
      <c r="F41" s="7">
        <f>SUM(F42:F44)</f>
        <v>0</v>
      </c>
      <c r="G41" s="7">
        <f>SUM(G42:G44)</f>
        <v>0</v>
      </c>
    </row>
    <row r="42" spans="1:7" ht="12" customHeight="1" x14ac:dyDescent="0.25">
      <c r="A42" s="11" t="s">
        <v>44</v>
      </c>
      <c r="B42" s="12">
        <v>0</v>
      </c>
      <c r="C42" s="12">
        <v>0</v>
      </c>
      <c r="D42" s="9"/>
      <c r="E42" s="13" t="s">
        <v>43</v>
      </c>
      <c r="F42" s="12">
        <v>0</v>
      </c>
      <c r="G42" s="12">
        <v>0</v>
      </c>
    </row>
    <row r="43" spans="1:7" ht="25.5" x14ac:dyDescent="0.25">
      <c r="A43" s="11" t="s">
        <v>42</v>
      </c>
      <c r="B43" s="12">
        <v>0</v>
      </c>
      <c r="C43" s="12">
        <v>0</v>
      </c>
      <c r="D43" s="9"/>
      <c r="E43" s="13" t="s">
        <v>41</v>
      </c>
      <c r="F43" s="12">
        <v>0</v>
      </c>
      <c r="G43" s="12">
        <v>0</v>
      </c>
    </row>
    <row r="44" spans="1:7" ht="13.5" customHeight="1" x14ac:dyDescent="0.25">
      <c r="A44" s="11" t="s">
        <v>40</v>
      </c>
      <c r="B44" s="12">
        <v>0</v>
      </c>
      <c r="C44" s="12">
        <v>0</v>
      </c>
      <c r="D44" s="9"/>
      <c r="E44" s="13" t="s">
        <v>39</v>
      </c>
      <c r="F44" s="12">
        <v>0</v>
      </c>
      <c r="G44" s="12">
        <v>0</v>
      </c>
    </row>
    <row r="45" spans="1:7" ht="24" customHeight="1" x14ac:dyDescent="0.25">
      <c r="A45" s="14" t="s">
        <v>38</v>
      </c>
      <c r="B45" s="7">
        <f>+B40+B36+B37+B30+B24+B16+B8</f>
        <v>397831288.19999999</v>
      </c>
      <c r="C45" s="7">
        <f>+C40+C36+C37+C30+C24+C16+C8</f>
        <v>350539052.55000001</v>
      </c>
      <c r="D45" s="9"/>
      <c r="E45" s="8" t="s">
        <v>37</v>
      </c>
      <c r="F45" s="7">
        <f>+F41+F37+F30+F26+F25+F22+F18+F8</f>
        <v>116893602.15000001</v>
      </c>
      <c r="G45" s="7">
        <f>+G41+G37+G30+G26+G25+G22+G18+G8</f>
        <v>93143226.599999994</v>
      </c>
    </row>
    <row r="46" spans="1:7" x14ac:dyDescent="0.25">
      <c r="A46" s="14" t="s">
        <v>36</v>
      </c>
      <c r="B46" s="15"/>
      <c r="C46" s="15"/>
      <c r="D46" s="9"/>
      <c r="E46" s="8" t="s">
        <v>35</v>
      </c>
      <c r="F46" s="15"/>
      <c r="G46" s="15"/>
    </row>
    <row r="47" spans="1:7" ht="12.75" customHeight="1" x14ac:dyDescent="0.25">
      <c r="A47" s="11" t="s">
        <v>34</v>
      </c>
      <c r="B47" s="12">
        <v>0</v>
      </c>
      <c r="C47" s="12">
        <v>0</v>
      </c>
      <c r="D47" s="9"/>
      <c r="E47" s="13" t="s">
        <v>33</v>
      </c>
      <c r="F47" s="12">
        <v>0</v>
      </c>
      <c r="G47" s="12">
        <v>0</v>
      </c>
    </row>
    <row r="48" spans="1:7" ht="12.75" customHeight="1" x14ac:dyDescent="0.25">
      <c r="A48" s="11" t="s">
        <v>32</v>
      </c>
      <c r="B48" s="12">
        <v>0</v>
      </c>
      <c r="C48" s="12">
        <v>0</v>
      </c>
      <c r="D48" s="9"/>
      <c r="E48" s="13" t="s">
        <v>31</v>
      </c>
      <c r="F48" s="12">
        <v>0</v>
      </c>
      <c r="G48" s="12">
        <v>0</v>
      </c>
    </row>
    <row r="49" spans="1:8" ht="15.75" customHeight="1" x14ac:dyDescent="0.25">
      <c r="A49" s="11" t="s">
        <v>30</v>
      </c>
      <c r="B49" s="12">
        <v>117221915.3</v>
      </c>
      <c r="C49" s="12">
        <v>117221915.3</v>
      </c>
      <c r="D49" s="9"/>
      <c r="E49" s="13" t="s">
        <v>29</v>
      </c>
      <c r="F49" s="12">
        <v>0</v>
      </c>
      <c r="G49" s="12">
        <v>0</v>
      </c>
    </row>
    <row r="50" spans="1:8" ht="12" customHeight="1" x14ac:dyDescent="0.25">
      <c r="A50" s="11" t="s">
        <v>28</v>
      </c>
      <c r="B50" s="12">
        <v>49242905.960000001</v>
      </c>
      <c r="C50" s="12">
        <v>31971296.66</v>
      </c>
      <c r="D50" s="9"/>
      <c r="E50" s="13" t="s">
        <v>27</v>
      </c>
      <c r="F50" s="12">
        <v>0</v>
      </c>
      <c r="G50" s="12">
        <v>0</v>
      </c>
    </row>
    <row r="51" spans="1:8" ht="25.5" x14ac:dyDescent="0.25">
      <c r="A51" s="11" t="s">
        <v>26</v>
      </c>
      <c r="B51" s="12">
        <v>5226079.5599999996</v>
      </c>
      <c r="C51" s="12">
        <v>5226079.5599999996</v>
      </c>
      <c r="D51" s="9"/>
      <c r="E51" s="13" t="s">
        <v>25</v>
      </c>
      <c r="F51" s="12">
        <v>0</v>
      </c>
      <c r="G51" s="12">
        <v>0</v>
      </c>
    </row>
    <row r="52" spans="1:8" x14ac:dyDescent="0.25">
      <c r="A52" s="11" t="s">
        <v>24</v>
      </c>
      <c r="B52" s="12">
        <v>-22722902.32</v>
      </c>
      <c r="C52" s="12">
        <v>-19323330.59</v>
      </c>
      <c r="D52" s="16"/>
      <c r="E52" s="13" t="s">
        <v>23</v>
      </c>
      <c r="F52" s="12">
        <v>6508859.2699999996</v>
      </c>
      <c r="G52" s="12">
        <v>5614285.7599999998</v>
      </c>
    </row>
    <row r="53" spans="1:8" ht="11.25" customHeight="1" x14ac:dyDescent="0.25">
      <c r="A53" s="11" t="s">
        <v>22</v>
      </c>
      <c r="B53" s="12">
        <v>2175976.0299999998</v>
      </c>
      <c r="C53" s="12">
        <v>2175976.0299999998</v>
      </c>
      <c r="D53" s="16"/>
      <c r="E53" s="8"/>
      <c r="F53" s="15"/>
      <c r="G53" s="15"/>
    </row>
    <row r="54" spans="1:8" ht="19.5" customHeight="1" x14ac:dyDescent="0.25">
      <c r="A54" s="11" t="s">
        <v>21</v>
      </c>
      <c r="B54" s="12">
        <v>0</v>
      </c>
      <c r="C54" s="12">
        <v>0</v>
      </c>
      <c r="D54" s="16"/>
      <c r="E54" s="8" t="s">
        <v>20</v>
      </c>
      <c r="F54" s="7">
        <f>SUM(F46:F52)</f>
        <v>6508859.2699999996</v>
      </c>
      <c r="G54" s="7">
        <f>SUM(G46:G52)</f>
        <v>5614285.7599999998</v>
      </c>
    </row>
    <row r="55" spans="1:8" ht="13.5" customHeight="1" x14ac:dyDescent="0.25">
      <c r="A55" s="11" t="s">
        <v>19</v>
      </c>
      <c r="B55" s="12">
        <v>0</v>
      </c>
      <c r="C55" s="12">
        <v>0</v>
      </c>
      <c r="D55" s="9"/>
      <c r="E55" s="17"/>
      <c r="F55" s="15"/>
      <c r="G55" s="15"/>
    </row>
    <row r="56" spans="1:8" ht="25.5" x14ac:dyDescent="0.25">
      <c r="A56" s="14" t="s">
        <v>18</v>
      </c>
      <c r="B56" s="7">
        <f>SUM(B47:B55)</f>
        <v>151143974.53</v>
      </c>
      <c r="C56" s="7">
        <f>SUM(C47:C55)</f>
        <v>137271936.96000001</v>
      </c>
      <c r="D56" s="9"/>
      <c r="E56" s="8" t="s">
        <v>17</v>
      </c>
      <c r="F56" s="7">
        <f>+F45+F54</f>
        <v>123402461.42</v>
      </c>
      <c r="G56" s="7">
        <f>+G45+G54</f>
        <v>98757512.359999999</v>
      </c>
    </row>
    <row r="57" spans="1:8" ht="14.25" customHeight="1" x14ac:dyDescent="0.25">
      <c r="A57" s="11"/>
      <c r="B57" s="15"/>
      <c r="C57" s="15"/>
      <c r="D57" s="16"/>
      <c r="E57" s="8" t="s">
        <v>16</v>
      </c>
      <c r="F57" s="15"/>
      <c r="G57" s="15"/>
    </row>
    <row r="58" spans="1:8" ht="15" customHeight="1" x14ac:dyDescent="0.25">
      <c r="A58" s="14" t="s">
        <v>15</v>
      </c>
      <c r="B58" s="7">
        <f>+B45+B56</f>
        <v>548975262.73000002</v>
      </c>
      <c r="C58" s="7">
        <f>+C45+C56</f>
        <v>487810989.50999999</v>
      </c>
      <c r="D58" s="9"/>
      <c r="E58" s="8" t="s">
        <v>14</v>
      </c>
      <c r="F58" s="7">
        <f>SUM(F59:F61)</f>
        <v>17633518</v>
      </c>
      <c r="G58" s="7">
        <f>SUM(G59:G61)</f>
        <v>301696</v>
      </c>
      <c r="H58" s="1" t="str">
        <f>IF(C58&lt;&gt;'[1]ETCA-I-01'!C32,"ERROR!!!!! ELTOTAL DE ACTIVO, NO CONCUERDA CON LO REPORTADO EN EL ESTADO DE SITUACION FINANCIERA","")</f>
        <v/>
      </c>
    </row>
    <row r="59" spans="1:8" ht="12" customHeight="1" x14ac:dyDescent="0.25">
      <c r="A59" s="11"/>
      <c r="B59" s="10"/>
      <c r="C59" s="10"/>
      <c r="D59" s="9"/>
      <c r="E59" s="13" t="s">
        <v>13</v>
      </c>
      <c r="F59" s="12">
        <v>0</v>
      </c>
      <c r="G59" s="12">
        <v>0</v>
      </c>
      <c r="H59" s="1" t="str">
        <f>IF(B58&lt;&gt;'[1]ETCA-I-01'!B32,"ERROR!!!!! ELTOTAL DE ACTIVO, NO CONCUERDA CON LO REPORTADO EN EL ESTADO DE SITUACION FINANCIERA","")</f>
        <v/>
      </c>
    </row>
    <row r="60" spans="1:8" ht="11.25" customHeight="1" x14ac:dyDescent="0.25">
      <c r="A60" s="11"/>
      <c r="B60" s="10"/>
      <c r="C60" s="10"/>
      <c r="D60" s="9"/>
      <c r="E60" s="13" t="s">
        <v>12</v>
      </c>
      <c r="F60" s="12">
        <v>17633518</v>
      </c>
      <c r="G60" s="12">
        <v>301696</v>
      </c>
    </row>
    <row r="61" spans="1:8" ht="10.5" customHeight="1" x14ac:dyDescent="0.25">
      <c r="A61" s="11"/>
      <c r="B61" s="10"/>
      <c r="C61" s="10"/>
      <c r="D61" s="9"/>
      <c r="E61" s="13" t="s">
        <v>11</v>
      </c>
      <c r="F61" s="12">
        <v>0</v>
      </c>
      <c r="G61" s="12">
        <v>0</v>
      </c>
    </row>
    <row r="62" spans="1:8" ht="25.5" x14ac:dyDescent="0.25">
      <c r="A62" s="11"/>
      <c r="B62" s="10"/>
      <c r="C62" s="10"/>
      <c r="D62" s="9"/>
      <c r="E62" s="8" t="s">
        <v>10</v>
      </c>
      <c r="F62" s="7">
        <f>SUM(F63:F67)</f>
        <v>407939283.30999994</v>
      </c>
      <c r="G62" s="7">
        <f>SUM(G63:G67)</f>
        <v>388751781.1500001</v>
      </c>
    </row>
    <row r="63" spans="1:8" x14ac:dyDescent="0.25">
      <c r="A63" s="11"/>
      <c r="B63" s="10"/>
      <c r="C63" s="10"/>
      <c r="D63" s="9"/>
      <c r="E63" s="13" t="s">
        <v>9</v>
      </c>
      <c r="F63" s="12">
        <v>20222547.420000002</v>
      </c>
      <c r="G63" s="12">
        <v>71693831.480000004</v>
      </c>
    </row>
    <row r="64" spans="1:8" x14ac:dyDescent="0.25">
      <c r="A64" s="11"/>
      <c r="B64" s="10"/>
      <c r="C64" s="10"/>
      <c r="D64" s="9"/>
      <c r="E64" s="13" t="s">
        <v>8</v>
      </c>
      <c r="F64" s="12">
        <v>2950569357.5999999</v>
      </c>
      <c r="G64" s="12">
        <v>2878875526.1199999</v>
      </c>
    </row>
    <row r="65" spans="1:8" ht="12.75" customHeight="1" x14ac:dyDescent="0.25">
      <c r="A65" s="11"/>
      <c r="B65" s="10"/>
      <c r="C65" s="10"/>
      <c r="D65" s="9"/>
      <c r="E65" s="13" t="s">
        <v>7</v>
      </c>
      <c r="F65" s="12">
        <v>0</v>
      </c>
      <c r="G65" s="12">
        <v>0</v>
      </c>
    </row>
    <row r="66" spans="1:8" ht="12" customHeight="1" x14ac:dyDescent="0.25">
      <c r="A66" s="11"/>
      <c r="B66" s="10"/>
      <c r="C66" s="10"/>
      <c r="D66" s="9"/>
      <c r="E66" s="13" t="s">
        <v>6</v>
      </c>
      <c r="F66" s="12">
        <v>0</v>
      </c>
      <c r="G66" s="12">
        <v>0</v>
      </c>
    </row>
    <row r="67" spans="1:8" ht="17.25" customHeight="1" x14ac:dyDescent="0.25">
      <c r="A67" s="11"/>
      <c r="B67" s="10"/>
      <c r="C67" s="10"/>
      <c r="D67" s="9"/>
      <c r="E67" s="13" t="s">
        <v>5</v>
      </c>
      <c r="F67" s="12">
        <v>-2562852621.71</v>
      </c>
      <c r="G67" s="12">
        <v>-2561817576.4499998</v>
      </c>
    </row>
    <row r="68" spans="1:8" ht="25.5" x14ac:dyDescent="0.25">
      <c r="A68" s="11"/>
      <c r="B68" s="10"/>
      <c r="C68" s="10"/>
      <c r="D68" s="9"/>
      <c r="E68" s="8" t="s">
        <v>4</v>
      </c>
      <c r="F68" s="7">
        <f>SUM(F69:F70)</f>
        <v>0</v>
      </c>
      <c r="G68" s="7">
        <f>SUM(G69:G70)</f>
        <v>0</v>
      </c>
    </row>
    <row r="69" spans="1:8" x14ac:dyDescent="0.25">
      <c r="A69" s="11"/>
      <c r="B69" s="10"/>
      <c r="C69" s="10"/>
      <c r="D69" s="9"/>
      <c r="E69" s="13" t="s">
        <v>3</v>
      </c>
      <c r="F69" s="12">
        <v>0</v>
      </c>
      <c r="G69" s="12">
        <v>0</v>
      </c>
    </row>
    <row r="70" spans="1:8" ht="14.25" customHeight="1" x14ac:dyDescent="0.25">
      <c r="A70" s="11"/>
      <c r="B70" s="10"/>
      <c r="C70" s="10"/>
      <c r="D70" s="9"/>
      <c r="E70" s="13" t="s">
        <v>2</v>
      </c>
      <c r="F70" s="12">
        <v>0</v>
      </c>
      <c r="G70" s="12">
        <v>0</v>
      </c>
    </row>
    <row r="71" spans="1:8" ht="15" customHeight="1" x14ac:dyDescent="0.25">
      <c r="A71" s="11"/>
      <c r="B71" s="10"/>
      <c r="C71" s="10"/>
      <c r="D71" s="9"/>
      <c r="E71" s="8" t="s">
        <v>1</v>
      </c>
      <c r="F71" s="7">
        <f>+F58+F62+F68</f>
        <v>425572801.30999994</v>
      </c>
      <c r="G71" s="7">
        <f>+G58+G62+G68</f>
        <v>389053477.1500001</v>
      </c>
    </row>
    <row r="72" spans="1:8" ht="19.5" customHeight="1" thickBot="1" x14ac:dyDescent="0.3">
      <c r="A72" s="6"/>
      <c r="B72" s="5"/>
      <c r="C72" s="5"/>
      <c r="D72" s="4"/>
      <c r="E72" s="3" t="s">
        <v>0</v>
      </c>
      <c r="F72" s="2">
        <f>+F56+F71</f>
        <v>548975262.7299999</v>
      </c>
      <c r="G72" s="2">
        <f>+G56+G71</f>
        <v>487810989.51000011</v>
      </c>
      <c r="H72" s="1" t="str">
        <f>IF((G72-'[1]ETCA-I-01'!G51)&gt;0.9,"ERROR!!!!! ELTOTAL DE DEL PATRIMONIO Y HACIENDA PUBLICA, NO CONCUERDA CON LO REPORTADO EN EL ESTADO DE SITUACION FINANCIERA","")</f>
        <v/>
      </c>
    </row>
    <row r="73" spans="1:8" x14ac:dyDescent="0.25">
      <c r="H73" t="str">
        <f>IF(F72&lt;&gt;'[1]ETCA-I-01'!F51,"ERROR!!!!! ELTOTAL DE DEL PATRIMONIO Y HACIENDA PUBLICA, NO CONCUERDA CON LO REPORTADO EN EL ESTADO DE SITUACION FINANCIERA","")</f>
        <v/>
      </c>
    </row>
  </sheetData>
  <sheetProtection formatColumns="0" formatRows="0" insertHyperlinks="0"/>
  <mergeCells count="4">
    <mergeCell ref="A1:G1"/>
    <mergeCell ref="A2:G2"/>
    <mergeCell ref="A3:G3"/>
    <mergeCell ref="A4:G4"/>
  </mergeCells>
  <printOptions horizontalCentered="1"/>
  <pageMargins left="0.23622047244094491" right="0.23622047244094491" top="0.23622047244094491" bottom="0.23622047244094491" header="0.31496062992125984" footer="0.31496062992125984"/>
  <pageSetup scale="85" orientation="landscape" r:id="rId1"/>
  <rowBreaks count="1" manualBreakCount="1">
    <brk id="36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ETCA-I-02</vt:lpstr>
      <vt:lpstr>'ETCA-I-02'!Área_de_impresión</vt:lpstr>
      <vt:lpstr>'ETCA-I-02'!Títulos_a_imprimir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Valeria Lugo</dc:creator>
  <cp:lastModifiedBy>Valeria Lugo</cp:lastModifiedBy>
  <dcterms:created xsi:type="dcterms:W3CDTF">2023-11-14T21:46:22Z</dcterms:created>
  <dcterms:modified xsi:type="dcterms:W3CDTF">2023-11-14T21:46:30Z</dcterms:modified>
</cp:coreProperties>
</file>